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0" yWindow="460" windowWidth="28720" windowHeight="16640" tabRatio="987"/>
  </bookViews>
  <sheets>
    <sheet name="Front page" sheetId="7" r:id="rId1"/>
    <sheet name="H2&amp;3 MAIN" sheetId="1" r:id="rId2"/>
    <sheet name="H2 data input" sheetId="2" r:id="rId3"/>
    <sheet name="strat goals" sheetId="3" r:id="rId4"/>
    <sheet name="issues" sheetId="4" r:id="rId5"/>
    <sheet name="H3 data input" sheetId="5" r:id="rId6"/>
    <sheet name="PIPR" sheetId="6" r:id="rId7"/>
  </sheets>
  <definedNames>
    <definedName name="__DdeLink__4018_17802434021" localSheetId="2">'H2 data input'!$B$46</definedName>
    <definedName name="__DdeLink__4018_178024340211" localSheetId="2">'H2 data input'!$B$47</definedName>
    <definedName name="__DdeLink__4018_178024340212" localSheetId="2">'H2 data input'!$B$48</definedName>
    <definedName name="__DdeLink__4018_178024340213" localSheetId="2">'H2 data input'!$B$50</definedName>
    <definedName name="__DdeLink__4018_1780243402131" localSheetId="2">'H2 data input'!$B$52</definedName>
    <definedName name="__DdeLink__4018_17802434021311" localSheetId="2">'H2 data input'!$B$54</definedName>
    <definedName name="__DdeLink__4018_17802434022" localSheetId="2">'H2 data input'!$B$58</definedName>
    <definedName name="__DdeLink__4018_178024340221" localSheetId="2">'H2 data input'!$B$60</definedName>
    <definedName name="__DdeLink__4018_1780243402211" localSheetId="2">'H2 data input'!$B$62</definedName>
    <definedName name="__DdeLink__4531_21444129621" localSheetId="2">'H2 data input'!$B$35</definedName>
    <definedName name="__DdeLink__4531_214441296211" localSheetId="2">'H2 data input'!$B$36</definedName>
    <definedName name="__DdeLink__4531_2144412962111" localSheetId="2">'H2 data input'!$B$37</definedName>
    <definedName name="__DdeLink__4531_21444129621111" localSheetId="2">'H2 data input'!$B$38</definedName>
    <definedName name="__DdeLink__4531_214441296211111" localSheetId="2">'H2 data input'!$B$39</definedName>
    <definedName name="__DdeLink__4531_2144412962111111" localSheetId="2">'H2 data input'!$B$40</definedName>
    <definedName name="__DdeLink__4531_21444129622" localSheetId="2">'H2 data input'!$B$41</definedName>
    <definedName name="__DdeLink__4531_21444129623" localSheetId="2">'H2 data input'!$B$42</definedName>
  </definedNames>
  <calcPr calcId="179021" concurrentCalc="0"/>
  <extLst>
    <ext xmlns:xcalcf="http://schemas.microsoft.com/office/spreadsheetml/2018/calcfeatures" uri="{B58B0392-4F1F-4190-BB64-5DF3571DCE5F}">
      <xcalcf:calcFeatures>
        <xcalcf:feature name="microsoft.com:RD"/>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C4" i="1" l="1"/>
  <c r="G4" i="1"/>
  <c r="D4" i="1"/>
  <c r="AD4" i="1"/>
  <c r="AA4" i="1"/>
  <c r="Z4" i="1"/>
  <c r="Y4" i="1"/>
  <c r="X4" i="1"/>
  <c r="I4" i="1"/>
  <c r="W4" i="1"/>
  <c r="H4" i="1"/>
  <c r="R4" i="1"/>
  <c r="Q4" i="1"/>
  <c r="P4" i="1"/>
  <c r="E4" i="1"/>
  <c r="O20" i="6"/>
  <c r="N20" i="6"/>
  <c r="K20" i="6"/>
  <c r="J20" i="6"/>
  <c r="G20" i="6"/>
  <c r="F20" i="6"/>
  <c r="G19" i="6"/>
  <c r="F19" i="6"/>
  <c r="O18" i="6"/>
  <c r="N18" i="6"/>
  <c r="G18" i="6"/>
  <c r="F18" i="6"/>
  <c r="O31" i="6"/>
  <c r="O30" i="6"/>
  <c r="N31" i="6"/>
  <c r="N30" i="6"/>
  <c r="K31" i="6"/>
  <c r="K30" i="6"/>
  <c r="J31" i="6"/>
  <c r="J30" i="6"/>
  <c r="R24" i="6"/>
  <c r="G31" i="6"/>
  <c r="G30" i="6"/>
  <c r="F31" i="6"/>
  <c r="F30" i="6"/>
  <c r="O24" i="6"/>
  <c r="N24" i="6"/>
  <c r="K24" i="6"/>
  <c r="J24" i="6"/>
  <c r="G24" i="6"/>
  <c r="G22" i="6"/>
  <c r="F24" i="6"/>
  <c r="O23" i="6"/>
  <c r="O22" i="6"/>
  <c r="N23" i="6"/>
  <c r="N22" i="6"/>
  <c r="K23" i="6"/>
  <c r="K22" i="6"/>
  <c r="J23" i="6"/>
  <c r="J22" i="6"/>
  <c r="G23" i="6"/>
  <c r="F23" i="6"/>
  <c r="F22" i="6"/>
  <c r="O19" i="6"/>
  <c r="N19" i="6"/>
  <c r="K19" i="6"/>
  <c r="J19" i="6"/>
  <c r="K18" i="6"/>
  <c r="J18" i="6"/>
  <c r="O17" i="6"/>
  <c r="N17" i="6"/>
  <c r="K17" i="6"/>
  <c r="J17" i="6"/>
  <c r="G17" i="6"/>
  <c r="F17" i="6"/>
  <c r="O16" i="6"/>
  <c r="N16" i="6"/>
  <c r="K16" i="6"/>
  <c r="J16" i="6"/>
  <c r="G16" i="6"/>
  <c r="F16" i="6"/>
  <c r="O15" i="6"/>
  <c r="N15" i="6"/>
  <c r="K15" i="6"/>
  <c r="J15" i="6"/>
  <c r="J13" i="6"/>
  <c r="G15" i="6"/>
  <c r="F15" i="6"/>
  <c r="O14" i="6"/>
  <c r="N14" i="6"/>
  <c r="K14" i="6"/>
  <c r="J14" i="6"/>
  <c r="G14" i="6"/>
  <c r="G13" i="6"/>
  <c r="S22" i="6"/>
  <c r="F14" i="6"/>
  <c r="F13" i="6"/>
  <c r="R22" i="6"/>
  <c r="O11" i="6"/>
  <c r="N11" i="6"/>
  <c r="K11" i="6"/>
  <c r="J11" i="6"/>
  <c r="J9" i="6"/>
  <c r="J33" i="6"/>
  <c r="G11" i="6"/>
  <c r="F11" i="6"/>
  <c r="O10" i="6"/>
  <c r="O9" i="6"/>
  <c r="O33" i="6"/>
  <c r="N10" i="6"/>
  <c r="N9" i="6"/>
  <c r="N33" i="6"/>
  <c r="K10" i="6"/>
  <c r="K9" i="6"/>
  <c r="J10" i="6"/>
  <c r="G10" i="6"/>
  <c r="G9" i="6"/>
  <c r="F10" i="6"/>
  <c r="F9" i="6"/>
  <c r="K13" i="6"/>
  <c r="O13" i="6"/>
  <c r="N13" i="6"/>
  <c r="F4" i="1"/>
  <c r="C4" i="1"/>
  <c r="AB4" i="1"/>
  <c r="J4" i="1"/>
  <c r="F33" i="6"/>
  <c r="R25" i="6"/>
  <c r="R21" i="6"/>
  <c r="G33" i="6"/>
  <c r="S25" i="6"/>
  <c r="S21" i="6"/>
  <c r="R23" i="6"/>
  <c r="S23" i="6"/>
  <c r="S24" i="6"/>
  <c r="K33" i="6"/>
</calcChain>
</file>

<file path=xl/sharedStrings.xml><?xml version="1.0" encoding="utf-8"?>
<sst xmlns="http://schemas.openxmlformats.org/spreadsheetml/2006/main" count="488" uniqueCount="331">
  <si>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</si>
  <si>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</si>
  <si>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</si>
  <si>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</si>
  <si>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</si>
  <si>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</si>
  <si>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</si>
  <si>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</si>
  <si>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</si>
  <si>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</si>
  <si>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</si>
  <si>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</si>
  <si>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</si>
  <si>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</si>
  <si>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</si>
  <si>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</si>
  <si>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</si>
  <si>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</si>
  <si>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</si>
  <si>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</si>
  <si>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</si>
  <si>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</si>
  <si>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</si>
  <si>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</si>
  <si>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</si>
  <si>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</si>
  <si>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</si>
  <si>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</si>
  <si>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</si>
  <si>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</si>
  <si>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</si>
  <si>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</si>
  <si>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</si>
  <si>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</si>
  <si>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</si>
  <si>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</si>
  <si>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</si>
  <si>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</si>
  <si>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LEGEND:</t>
  </si>
  <si>
    <t>S</t>
  </si>
  <si>
    <t>eg Ukraine</t>
  </si>
  <si>
    <t>STRATEGIC GOALS CONV</t>
  </si>
  <si>
    <t>IO</t>
  </si>
  <si>
    <t>eg NATO</t>
  </si>
  <si>
    <t>1)</t>
  </si>
  <si>
    <t>S-IO</t>
  </si>
  <si>
    <t>eg Ukraine-NATO, or NATO-Ukraine [order of naming first here does not matter]</t>
  </si>
  <si>
    <t>2)</t>
  </si>
  <si>
    <t>calculated manually, from Excel tables, based on Atlas.ti output [see 'strat goals' and 'issue salience' tabs]</t>
  </si>
  <si>
    <t>3)</t>
  </si>
  <si>
    <t>SPSS-calculated, from Excel tables, based on Atlas.ti output [see 'strat goals' and 'issue salience' tabs]</t>
  </si>
  <si>
    <t>4)</t>
  </si>
  <si>
    <t>5)</t>
  </si>
  <si>
    <t>6)</t>
  </si>
  <si>
    <t>7)</t>
  </si>
  <si>
    <t>8)</t>
  </si>
  <si>
    <t>9)</t>
  </si>
  <si>
    <t>10)</t>
  </si>
  <si>
    <t>11)</t>
  </si>
  <si>
    <t>12)</t>
  </si>
  <si>
    <t>13)</t>
  </si>
  <si>
    <t>14)</t>
  </si>
  <si>
    <t>EU</t>
  </si>
  <si>
    <t>EU-Japan</t>
  </si>
  <si>
    <t>Japan</t>
  </si>
  <si>
    <t>RESULTS</t>
  </si>
  <si>
    <t>Indicator number</t>
  </si>
  <si>
    <t>17 goals in total</t>
  </si>
  <si>
    <t>goes to</t>
  </si>
  <si>
    <t>Enlargement of the EU</t>
  </si>
  <si>
    <t>compatible or competing</t>
  </si>
  <si>
    <t>3 overlapping</t>
  </si>
  <si>
    <t>Balkans</t>
  </si>
  <si>
    <t>2 complementary</t>
  </si>
  <si>
    <t>Middle East and Arab states</t>
  </si>
  <si>
    <t>overlaping</t>
  </si>
  <si>
    <t>12 compatible or competing</t>
  </si>
  <si>
    <t>Africa</t>
  </si>
  <si>
    <t>UN</t>
  </si>
  <si>
    <t>Mediterrean region</t>
  </si>
  <si>
    <t>Other european countries</t>
  </si>
  <si>
    <t>Millenium development goals</t>
  </si>
  <si>
    <t>complementary</t>
  </si>
  <si>
    <t>Russia</t>
  </si>
  <si>
    <t>Ukraine</t>
  </si>
  <si>
    <t>China</t>
  </si>
  <si>
    <t>USA</t>
  </si>
  <si>
    <t>Asia-Pacific</t>
  </si>
  <si>
    <t>Japanese economy strategy</t>
  </si>
  <si>
    <t>South Korea (ROK)</t>
  </si>
  <si>
    <t>Japan - EU</t>
  </si>
  <si>
    <t>Latin America and Carabbean</t>
  </si>
  <si>
    <t>Proximity Matrix</t>
  </si>
  <si>
    <t>S : IO</t>
  </si>
  <si>
    <t>S : S-IO</t>
  </si>
  <si>
    <t>This is a similarity matrix</t>
  </si>
  <si>
    <t>IO : S-IO</t>
  </si>
  <si>
    <t>Issue salience</t>
  </si>
  <si>
    <t>Results</t>
  </si>
  <si>
    <t>15 issues in total</t>
  </si>
  <si>
    <t>overlapping</t>
  </si>
  <si>
    <t>8 overlapping</t>
  </si>
  <si>
    <t>6 complementary</t>
  </si>
  <si>
    <t>1 compatible or competing</t>
  </si>
  <si>
    <t>complementary</t>
  </si>
  <si>
    <t>15)</t>
  </si>
  <si>
    <t>16)</t>
  </si>
  <si>
    <t>a) time series</t>
  </si>
  <si>
    <t>ACTOR</t>
  </si>
  <si>
    <t>t0</t>
  </si>
  <si>
    <t>t1</t>
  </si>
  <si>
    <t>t2</t>
  </si>
  <si>
    <t>T_YEAR</t>
  </si>
  <si>
    <t>Power</t>
  </si>
  <si>
    <t>Influence</t>
  </si>
  <si>
    <t>Presence</t>
  </si>
  <si>
    <t>INT_ROLE</t>
  </si>
  <si>
    <t>YEAR</t>
  </si>
  <si>
    <t>POWER</t>
  </si>
  <si>
    <t>power_status</t>
  </si>
  <si>
    <t>power_type</t>
  </si>
  <si>
    <t>t2</t>
  </si>
  <si>
    <t>INFLUENCE</t>
  </si>
  <si>
    <t>inf_population</t>
  </si>
  <si>
    <t>inf_territory</t>
  </si>
  <si>
    <t>inf_GDP</t>
  </si>
  <si>
    <t>inf_GDPshare</t>
  </si>
  <si>
    <t>b) aggregate data</t>
  </si>
  <si>
    <t>inf_GDPgrowth</t>
  </si>
  <si>
    <t>inf_milexpend</t>
  </si>
  <si>
    <t>Actor</t>
  </si>
  <si>
    <t>inf_milGDP</t>
  </si>
  <si>
    <t>PIPP-indicator</t>
  </si>
  <si>
    <t>PRESENCE</t>
  </si>
  <si>
    <t>pres_geo</t>
  </si>
  <si>
    <t>pres_pol</t>
  </si>
  <si>
    <t>diplomatic</t>
  </si>
  <si>
    <t>Int_Role</t>
  </si>
  <si>
    <t>economic</t>
  </si>
  <si>
    <t>goes to --&gt;</t>
  </si>
  <si>
    <t>military</t>
  </si>
  <si>
    <t>socio-cultural</t>
  </si>
  <si>
    <t>Time-series data explanation</t>
  </si>
  <si>
    <t>Joint Declaration</t>
  </si>
  <si>
    <t>Action Plan</t>
  </si>
  <si>
    <t>current reference time </t>
  </si>
  <si>
    <t>RELEVANCE (STRATEGIC)</t>
  </si>
  <si>
    <t>relevance_strategic</t>
  </si>
  <si>
    <t>Relevance</t>
  </si>
  <si>
    <t> Correlation between Vectors of Values</t>
  </si>
  <si>
    <t>EU_Japan</t>
  </si>
  <si>
    <t>International roles: PIPR-metrical data</t>
  </si>
  <si>
    <t>Tables for SPSS</t>
  </si>
  <si>
    <t> Euclidean Distance</t>
  </si>
  <si>
    <t>This is a dissimilarity matrix</t>
  </si>
  <si>
    <t xml:space="preserve">goes to --&gt; </t>
  </si>
  <si>
    <t>H3 Indicators INPUT</t>
  </si>
  <si>
    <t>scope of convergence</t>
  </si>
  <si>
    <t>сonvergence type</t>
  </si>
  <si>
    <t>Issue proximity</t>
  </si>
  <si>
    <t>degree and direction of convergence</t>
  </si>
  <si>
    <t>Strategic goals: salience and proximity measurement</t>
  </si>
  <si>
    <t>Strategic goals salience</t>
  </si>
  <si>
    <t>Strategic goals</t>
  </si>
  <si>
    <t>Strategic goals proximity</t>
  </si>
  <si>
    <t>H2 Indicators INPUT</t>
  </si>
  <si>
    <t>International roles convergence</t>
  </si>
  <si>
    <t>Strategic narratives convegence (actor-system)</t>
  </si>
  <si>
    <t>18)</t>
  </si>
  <si>
    <r>
      <rPr>
        <b/>
        <sz val="12"/>
        <color theme="1"/>
        <rFont val="Calibri"/>
        <family val="2"/>
        <scheme val="minor"/>
      </rPr>
      <t>strat_narra</t>
    </r>
    <r>
      <rPr>
        <sz val="12"/>
        <color rgb="FF000000"/>
        <rFont val="Calibri"/>
        <family val="2"/>
        <charset val="1"/>
      </rPr>
      <t xml:space="preserve"> convergence scope</t>
    </r>
  </si>
  <si>
    <t>17_a</t>
  </si>
  <si>
    <t>17a)</t>
  </si>
  <si>
    <t>int_roles proximity (PIPR-metrical distance)</t>
  </si>
  <si>
    <t>DATA SOURCES:</t>
  </si>
  <si>
    <r>
      <rPr>
        <sz val="11"/>
        <color rgb="FF00000A"/>
        <rFont val="Calibri"/>
        <family val="2"/>
        <charset val="238"/>
        <scheme val="minor"/>
      </rPr>
      <t xml:space="preserve">Söderbaum, F., Van Langenhove, L. (2006). </t>
    </r>
    <r>
      <rPr>
        <sz val="11"/>
        <color rgb="FF333333"/>
        <rFont val="Calibri"/>
        <family val="2"/>
        <charset val="238"/>
        <scheme val="minor"/>
      </rPr>
      <t xml:space="preserve">The EU as a Global Actor and the Role of Interregionalism. </t>
    </r>
    <r>
      <rPr>
        <i/>
        <sz val="11"/>
        <color rgb="FF333333"/>
        <rFont val="Calibri"/>
        <family val="2"/>
        <charset val="238"/>
        <scheme val="minor"/>
      </rPr>
      <t xml:space="preserve">Journal of European Integration, </t>
    </r>
    <r>
      <rPr>
        <sz val="11"/>
        <color rgb="FF333333"/>
        <rFont val="Calibri"/>
        <family val="2"/>
        <charset val="238"/>
        <scheme val="minor"/>
      </rPr>
      <t>27, 249-262.</t>
    </r>
  </si>
  <si>
    <r>
      <rPr>
        <sz val="11"/>
        <color rgb="FF00000A"/>
        <rFont val="Calibri"/>
        <family val="2"/>
        <charset val="238"/>
        <scheme val="minor"/>
      </rPr>
      <t xml:space="preserve">Michalski, A. (2005). The EU as a soft power: the force of persuasion. W: J. Melissen (ed.), </t>
    </r>
    <r>
      <rPr>
        <i/>
        <sz val="11"/>
        <color rgb="FF00000A"/>
        <rFont val="Calibri"/>
        <family val="2"/>
        <charset val="238"/>
        <scheme val="minor"/>
      </rPr>
      <t xml:space="preserve">The New Public Diplomacy </t>
    </r>
    <r>
      <rPr>
        <sz val="11"/>
        <color rgb="FF00000A"/>
        <rFont val="Calibri"/>
        <family val="2"/>
        <charset val="238"/>
        <scheme val="minor"/>
      </rPr>
      <t>(s. 122-144). London: Palgrave Mcmillan.</t>
    </r>
  </si>
  <si>
    <r>
      <t>Berkofsky</t>
    </r>
    <r>
      <rPr>
        <i/>
        <sz val="11"/>
        <color rgb="FF000000"/>
        <rFont val="Calibri"/>
        <family val="2"/>
        <charset val="238"/>
        <scheme val="minor"/>
      </rPr>
      <t xml:space="preserve">, </t>
    </r>
    <r>
      <rPr>
        <sz val="11"/>
        <color rgb="FF000000"/>
        <rFont val="Calibri"/>
        <family val="2"/>
        <charset val="238"/>
        <scheme val="minor"/>
      </rPr>
      <t xml:space="preserve">A. (2009). </t>
    </r>
    <r>
      <rPr>
        <i/>
        <sz val="11"/>
        <color rgb="FF000000"/>
        <rFont val="Calibri"/>
        <family val="2"/>
        <charset val="238"/>
        <scheme val="minor"/>
      </rPr>
      <t xml:space="preserve">EU Relations with China, Japan and North Korea – Trends, Issues and Implications for the EU Role in Asian Security. </t>
    </r>
    <r>
      <rPr>
        <sz val="11"/>
        <color rgb="FF000000"/>
        <rFont val="Calibri"/>
        <family val="2"/>
        <charset val="238"/>
        <scheme val="minor"/>
      </rPr>
      <t>Berlin:</t>
    </r>
    <r>
      <rPr>
        <i/>
        <sz val="11"/>
        <color rgb="FF000000"/>
        <rFont val="Calibri"/>
        <family val="2"/>
        <charset val="238"/>
        <scheme val="minor"/>
      </rPr>
      <t xml:space="preserve"> </t>
    </r>
    <r>
      <rPr>
        <sz val="11"/>
        <color rgb="FF000000"/>
        <rFont val="Calibri"/>
        <family val="2"/>
        <charset val="238"/>
        <scheme val="minor"/>
      </rPr>
      <t>ISPSW Institute for Strategic, Political, Security and Economic Consultancy.</t>
    </r>
  </si>
  <si>
    <r>
      <rPr>
        <sz val="11"/>
        <color rgb="FF00000A"/>
        <rFont val="Calibri"/>
        <family val="2"/>
        <charset val="238"/>
        <scheme val="minor"/>
      </rPr>
      <t>Forsberg, T. (2013). The power of the European Union</t>
    </r>
    <r>
      <rPr>
        <i/>
        <sz val="11"/>
        <color rgb="FF00000A"/>
        <rFont val="Calibri"/>
        <family val="2"/>
        <charset val="238"/>
        <scheme val="minor"/>
      </rPr>
      <t xml:space="preserve">. </t>
    </r>
    <r>
      <rPr>
        <i/>
        <sz val="11"/>
        <color rgb="FF000000"/>
        <rFont val="Calibri"/>
        <family val="2"/>
        <charset val="238"/>
        <scheme val="minor"/>
      </rPr>
      <t>Politique européenne</t>
    </r>
    <r>
      <rPr>
        <sz val="11"/>
        <color rgb="FF000000"/>
        <rFont val="Calibri"/>
        <family val="2"/>
        <charset val="238"/>
        <scheme val="minor"/>
      </rPr>
      <t>, 39.</t>
    </r>
  </si>
  <si>
    <r>
      <rPr>
        <sz val="11"/>
        <color rgb="FF00000A"/>
        <rFont val="Calibri"/>
        <family val="2"/>
        <charset val="238"/>
        <scheme val="minor"/>
      </rPr>
      <t xml:space="preserve">Holden, P. (2013). </t>
    </r>
    <r>
      <rPr>
        <i/>
        <sz val="11"/>
        <color rgb="FF00000A"/>
        <rFont val="Calibri"/>
        <family val="2"/>
        <charset val="238"/>
        <scheme val="minor"/>
      </rPr>
      <t xml:space="preserve">In search of structural power: EU Aid policy as a Global Political Instrument. </t>
    </r>
    <r>
      <rPr>
        <sz val="11"/>
        <color rgb="FF00000A"/>
        <rFont val="Calibri"/>
        <family val="2"/>
        <charset val="238"/>
        <scheme val="minor"/>
      </rPr>
      <t>Farnham: Ashgate Publishing.</t>
    </r>
  </si>
  <si>
    <r>
      <t>Dobson, H. (2017). Is Japan really back? The „Abe Doctrine” and global governance.</t>
    </r>
    <r>
      <rPr>
        <i/>
        <sz val="11"/>
        <color rgb="FF000000"/>
        <rFont val="Calibri"/>
        <family val="2"/>
        <charset val="238"/>
        <scheme val="minor"/>
      </rPr>
      <t xml:space="preserve"> Journal of Contemporary Asia</t>
    </r>
    <r>
      <rPr>
        <sz val="11"/>
        <color rgb="FF000000"/>
        <rFont val="Calibri"/>
        <family val="2"/>
        <charset val="238"/>
        <scheme val="minor"/>
      </rPr>
      <t>, 47, 199-224.</t>
    </r>
  </si>
  <si>
    <r>
      <t>Jankowiak, A.H. (2015). Rola Japonii w Regionie Azji i Pacyfik – zmiany i konsekwencje japońskiej pomocy rozwojowej.</t>
    </r>
    <r>
      <rPr>
        <i/>
        <sz val="11"/>
        <color rgb="FF000000"/>
        <rFont val="Calibri"/>
        <family val="2"/>
        <charset val="238"/>
        <scheme val="minor"/>
      </rPr>
      <t xml:space="preserve"> Ekonomia XXI wieku</t>
    </r>
    <r>
      <rPr>
        <sz val="11"/>
        <color rgb="FF000000"/>
        <rFont val="Calibri"/>
        <family val="2"/>
        <charset val="238"/>
        <scheme val="minor"/>
      </rPr>
      <t>, 6, 106-116.</t>
    </r>
  </si>
  <si>
    <r>
      <t>Nowak, W. (2015)</t>
    </r>
    <r>
      <rPr>
        <i/>
        <sz val="11"/>
        <color rgb="FF000000"/>
        <rFont val="Calibri"/>
        <family val="2"/>
        <charset val="238"/>
        <scheme val="minor"/>
      </rPr>
      <t xml:space="preserve">. </t>
    </r>
    <r>
      <rPr>
        <sz val="11"/>
        <color rgb="FF000000"/>
        <rFont val="Calibri"/>
        <family val="2"/>
        <charset val="238"/>
        <scheme val="minor"/>
      </rPr>
      <t>Azjatycki model pomocy rozwojowej.</t>
    </r>
    <r>
      <rPr>
        <i/>
        <sz val="11"/>
        <color rgb="FF000000"/>
        <rFont val="Calibri"/>
        <family val="2"/>
        <charset val="238"/>
        <scheme val="minor"/>
      </rPr>
      <t xml:space="preserve"> Nierówności Społeczne a Wzrost Gospodarczy, </t>
    </r>
    <r>
      <rPr>
        <sz val="11"/>
        <color rgb="FF000000"/>
        <rFont val="Calibri"/>
        <family val="2"/>
        <charset val="238"/>
        <scheme val="minor"/>
      </rPr>
      <t>43, 323-334</t>
    </r>
    <r>
      <rPr>
        <i/>
        <sz val="11"/>
        <color rgb="FF000000"/>
        <rFont val="Calibri"/>
        <family val="2"/>
        <charset val="238"/>
        <scheme val="minor"/>
      </rPr>
      <t>.</t>
    </r>
  </si>
  <si>
    <r>
      <t xml:space="preserve">Huda, M. (2016). Evolution of japanese ODA 1945-2015: an analysis. </t>
    </r>
    <r>
      <rPr>
        <i/>
        <sz val="11"/>
        <color rgb="FF000000"/>
        <rFont val="Calibri"/>
        <family val="2"/>
        <charset val="238"/>
        <scheme val="minor"/>
      </rPr>
      <t xml:space="preserve">International Journal of East Asia Studies, </t>
    </r>
    <r>
      <rPr>
        <sz val="11"/>
        <color rgb="FF000000"/>
        <rFont val="Calibri"/>
        <family val="2"/>
        <charset val="238"/>
        <scheme val="minor"/>
      </rPr>
      <t>1(8), 14-28.</t>
    </r>
  </si>
  <si>
    <r>
      <t xml:space="preserve">Er Lam, P. (2007). Japan`s quest for „Soft power”: attraction and limitation. </t>
    </r>
    <r>
      <rPr>
        <i/>
        <sz val="11"/>
        <color rgb="FF000000"/>
        <rFont val="Calibri"/>
        <family val="2"/>
        <charset val="238"/>
        <scheme val="minor"/>
      </rPr>
      <t>East Asia,</t>
    </r>
    <r>
      <rPr>
        <sz val="11"/>
        <color rgb="FF000000"/>
        <rFont val="Calibri"/>
        <family val="2"/>
        <charset val="238"/>
        <scheme val="minor"/>
      </rPr>
      <t xml:space="preserve"> 24, 349-363. </t>
    </r>
  </si>
  <si>
    <r>
      <t xml:space="preserve">Ministry of Foreign Affairs of Japan. (2015). </t>
    </r>
    <r>
      <rPr>
        <i/>
        <sz val="11"/>
        <color rgb="FF000000"/>
        <rFont val="Calibri"/>
        <family val="2"/>
        <charset val="238"/>
        <scheme val="minor"/>
      </rPr>
      <t xml:space="preserve">Japan Diplomatic Bluebook. </t>
    </r>
    <r>
      <rPr>
        <sz val="11"/>
        <color rgb="FF000000"/>
        <rFont val="Calibri"/>
        <family val="2"/>
        <charset val="238"/>
        <scheme val="minor"/>
      </rPr>
      <t>Retrived from: http://www.mofa.go.jp/files/000106465.pdf.</t>
    </r>
  </si>
  <si>
    <r>
      <rPr>
        <sz val="11"/>
        <color rgb="FF00000A"/>
        <rFont val="Calibri"/>
        <family val="2"/>
        <charset val="238"/>
        <scheme val="minor"/>
      </rPr>
      <t xml:space="preserve">European Commission. (2017c). </t>
    </r>
    <r>
      <rPr>
        <i/>
        <sz val="11"/>
        <color rgb="FF00000A"/>
        <rFont val="Calibri"/>
        <family val="2"/>
        <charset val="238"/>
        <scheme val="minor"/>
      </rPr>
      <t>EU Official Development Assistance reaches highest level ever.</t>
    </r>
    <r>
      <rPr>
        <sz val="11"/>
        <color rgb="FF00000A"/>
        <rFont val="Calibri"/>
        <family val="2"/>
        <charset val="238"/>
        <scheme val="minor"/>
      </rPr>
      <t xml:space="preserve"> Retrived from: https://ec.europa.eu/europeaid/news-and-events/eu-official-development-assistance-reaches-highest-level-ever_en.</t>
    </r>
  </si>
  <si>
    <r>
      <rPr>
        <sz val="11"/>
        <color rgb="FF00000A"/>
        <rFont val="Calibri"/>
        <family val="2"/>
        <charset val="238"/>
        <scheme val="minor"/>
      </rPr>
      <t xml:space="preserve">Ahlner, J. (2006). </t>
    </r>
    <r>
      <rPr>
        <i/>
        <sz val="11"/>
        <color rgb="FF00000A"/>
        <rFont val="Calibri"/>
        <family val="2"/>
        <charset val="238"/>
        <scheme val="minor"/>
      </rPr>
      <t xml:space="preserve">Japan soft power: An unsustainable policy?. </t>
    </r>
    <r>
      <rPr>
        <sz val="11"/>
        <color rgb="FF00000A"/>
        <rFont val="Calibri"/>
        <family val="2"/>
        <charset val="238"/>
        <scheme val="minor"/>
      </rPr>
      <t>Retrived from</t>
    </r>
    <r>
      <rPr>
        <i/>
        <sz val="11"/>
        <color rgb="FF00000A"/>
        <rFont val="Calibri"/>
        <family val="2"/>
        <charset val="238"/>
        <scheme val="minor"/>
      </rPr>
      <t xml:space="preserve">: </t>
    </r>
    <r>
      <rPr>
        <sz val="11"/>
        <color rgb="FF00000A"/>
        <rFont val="Calibri"/>
        <family val="2"/>
        <charset val="238"/>
        <scheme val="minor"/>
      </rPr>
      <t>http://lup.lub.lu.se/luur/download?func=downloadFile&amp;recordOId=1326099&amp;fileOId=1326100</t>
    </r>
    <r>
      <rPr>
        <i/>
        <sz val="11"/>
        <color rgb="FF00000A"/>
        <rFont val="Calibri"/>
        <family val="2"/>
        <charset val="238"/>
        <scheme val="minor"/>
      </rPr>
      <t>.</t>
    </r>
  </si>
  <si>
    <r>
      <rPr>
        <sz val="11"/>
        <color rgb="FF00000A"/>
        <rFont val="Calibri"/>
        <family val="2"/>
        <charset val="238"/>
        <scheme val="minor"/>
      </rPr>
      <t xml:space="preserve">Future Brand. (2015). </t>
    </r>
    <r>
      <rPr>
        <i/>
        <sz val="11"/>
        <color rgb="FF00000A"/>
        <rFont val="Calibri"/>
        <family val="2"/>
        <charset val="238"/>
        <scheme val="minor"/>
      </rPr>
      <t>Country Brand Index 2014-2015</t>
    </r>
    <r>
      <rPr>
        <sz val="11"/>
        <color rgb="FF00000A"/>
        <rFont val="Calibri"/>
        <family val="2"/>
        <charset val="238"/>
        <scheme val="minor"/>
      </rPr>
      <t>. Retrived from: https://www.futurebrand.com/uploads/CBI2014-5.pdf</t>
    </r>
    <r>
      <rPr>
        <sz val="11"/>
        <color rgb="FF000000"/>
        <rFont val="Calibri"/>
        <family val="2"/>
        <charset val="238"/>
        <scheme val="minor"/>
      </rPr>
      <t>.</t>
    </r>
  </si>
  <si>
    <r>
      <t xml:space="preserve">Miłoszewksa, D. (2009). Europejska soft power w kontekście rozważań Josepha Nye`a, In: C. Trosiak (ed.), </t>
    </r>
    <r>
      <rPr>
        <i/>
        <sz val="11"/>
        <color rgb="FF000000"/>
        <rFont val="Calibri"/>
        <family val="2"/>
        <charset val="238"/>
        <scheme val="minor"/>
      </rPr>
      <t xml:space="preserve">Perspektywy rozwoju Unii Europejskiej po rozszerzeniu z 2007 – przegląd zagadnień </t>
    </r>
    <r>
      <rPr>
        <sz val="11"/>
        <color rgb="FF000000"/>
        <rFont val="Calibri"/>
        <family val="2"/>
        <charset val="238"/>
        <scheme val="minor"/>
      </rPr>
      <t>(p. 1-14).</t>
    </r>
    <r>
      <rPr>
        <i/>
        <sz val="11"/>
        <color rgb="FF000000"/>
        <rFont val="Calibri"/>
        <family val="2"/>
        <charset val="238"/>
        <scheme val="minor"/>
      </rPr>
      <t xml:space="preserve"> </t>
    </r>
    <r>
      <rPr>
        <sz val="11"/>
        <color rgb="FF000000"/>
        <rFont val="Calibri"/>
        <family val="2"/>
        <charset val="238"/>
        <scheme val="minor"/>
      </rPr>
      <t>Poznań: Wydawnictwo Naukowe WNPiD UAM.</t>
    </r>
  </si>
  <si>
    <r>
      <rPr>
        <sz val="11"/>
        <color rgb="FF00000A"/>
        <rFont val="Calibri"/>
        <family val="2"/>
        <charset val="238"/>
        <scheme val="minor"/>
      </rPr>
      <t xml:space="preserve">Jarzembowski, G. (2013). The history and role of EU-Japan parliamentary exchanges, In: J. Keck, D. Vanoverbeke, F. Waldenberger (eds.), </t>
    </r>
    <r>
      <rPr>
        <i/>
        <sz val="11"/>
        <color rgb="FF00000A"/>
        <rFont val="Calibri"/>
        <family val="2"/>
        <charset val="238"/>
        <scheme val="minor"/>
      </rPr>
      <t>EU-Japan relations 1970-2012. From confrontation to global partnership</t>
    </r>
    <r>
      <rPr>
        <sz val="11"/>
        <color rgb="FF00000A"/>
        <rFont val="Calibri"/>
        <family val="2"/>
        <charset val="238"/>
        <scheme val="minor"/>
      </rPr>
      <t>, 282-290, Abingdon: Routlege.</t>
    </r>
  </si>
  <si>
    <r>
      <rPr>
        <sz val="11"/>
        <color rgb="FF00000A"/>
        <rFont val="Calibri"/>
        <family val="2"/>
        <charset val="238"/>
        <scheme val="minor"/>
      </rPr>
      <t xml:space="preserve">EU-Japan Center for Industrial Cooperation. (2017). </t>
    </r>
    <r>
      <rPr>
        <i/>
        <sz val="11"/>
        <color rgb="FF00000A"/>
        <rFont val="Calibri"/>
        <family val="2"/>
        <charset val="238"/>
        <scheme val="minor"/>
      </rPr>
      <t>1987-2017 Responding to changing needs.</t>
    </r>
    <r>
      <rPr>
        <sz val="11"/>
        <color rgb="FF00000A"/>
        <rFont val="Calibri"/>
        <family val="2"/>
        <charset val="238"/>
        <scheme val="minor"/>
      </rPr>
      <t xml:space="preserve"> Retrived from: https://www.eu-japan.eu/sites/default/files/imce/milestones_1987-2017.pdf.</t>
    </r>
  </si>
  <si>
    <r>
      <t xml:space="preserve">European Commission. (2017a). </t>
    </r>
    <r>
      <rPr>
        <i/>
        <sz val="11"/>
        <color rgb="FF000000"/>
        <rFont val="Calibri"/>
        <family val="2"/>
        <charset val="238"/>
        <scheme val="minor"/>
      </rPr>
      <t>EU-Japan trade statistics.</t>
    </r>
    <r>
      <rPr>
        <sz val="11"/>
        <color rgb="FF000000"/>
        <rFont val="Calibri"/>
        <family val="2"/>
        <charset val="238"/>
        <scheme val="minor"/>
      </rPr>
      <t xml:space="preserve"> Retrived from: http://ec.europa.eu/trade/policy/countries-and-regions/countries/japan/.</t>
    </r>
  </si>
  <si>
    <r>
      <rPr>
        <i/>
        <sz val="11"/>
        <color rgb="FF00000A"/>
        <rFont val="Calibri"/>
        <family val="2"/>
        <charset val="238"/>
        <scheme val="minor"/>
      </rPr>
      <t>Report on the Implementation of the European Security Strategy. Providing Security in a Changing World.</t>
    </r>
    <r>
      <rPr>
        <sz val="11"/>
        <color rgb="FF00000A"/>
        <rFont val="Calibri"/>
        <family val="2"/>
        <charset val="238"/>
        <scheme val="minor"/>
      </rPr>
      <t xml:space="preserve"> (2008, December 11). Retrived from: http://www.consilium.europa.eu/ueDocs/cms_Data/docs/pressdata/EN/reports/104630.pdf.</t>
    </r>
  </si>
  <si>
    <r>
      <rPr>
        <i/>
        <sz val="11"/>
        <color rgb="FF000000"/>
        <rFont val="Calibri"/>
        <family val="2"/>
        <charset val="238"/>
        <scheme val="minor"/>
      </rPr>
      <t xml:space="preserve">An Action Plan for EU-Japan Cooperation. Shaping Our Common Future. And Action Plan for European Union-Japan Cooperation. </t>
    </r>
    <r>
      <rPr>
        <sz val="11"/>
        <color rgb="FF000000"/>
        <rFont val="Calibri"/>
        <family val="2"/>
        <charset val="238"/>
        <scheme val="minor"/>
      </rPr>
      <t>(2001, December 8.) Brussels. Retrived from: http://www.mofa.go.jp/region/europe/eu/summit/action0112.html.</t>
    </r>
  </si>
  <si>
    <r>
      <t xml:space="preserve">The Guardian. (2016, 22 sierpnia). </t>
    </r>
    <r>
      <rPr>
        <i/>
        <sz val="11"/>
        <color rgb="FF000000"/>
        <rFont val="Calibri"/>
        <family val="2"/>
        <charset val="238"/>
        <scheme val="minor"/>
      </rPr>
      <t>Why Japanese PM Shinzo Abe was dressed up as Super Mario in Rio</t>
    </r>
    <r>
      <rPr>
        <sz val="11"/>
        <color rgb="FF000000"/>
        <rFont val="Calibri"/>
        <family val="2"/>
        <charset val="238"/>
        <scheme val="minor"/>
      </rPr>
      <t>.</t>
    </r>
    <r>
      <rPr>
        <i/>
        <sz val="11"/>
        <color rgb="FF000000"/>
        <rFont val="Calibri"/>
        <family val="2"/>
        <charset val="238"/>
        <scheme val="minor"/>
      </rPr>
      <t xml:space="preserve"> </t>
    </r>
    <r>
      <rPr>
        <sz val="11"/>
        <color rgb="FF000000"/>
        <rFont val="Calibri"/>
        <family val="2"/>
        <charset val="238"/>
        <scheme val="minor"/>
      </rPr>
      <t>Retrived from: https://www.theguardian.com/world/shortcuts/2016/aug/22/japanese-pm-shinzo-abe-super-mario-rio-olympic-closing-ceremony</t>
    </r>
  </si>
  <si>
    <t>Economy watch (2016). GDP Share of World Total (PPP) Data for Year 1991, All Countries. Retrived from: http://www.economywatch.com/economic-statistics/economic-indicators/GDP_Share_of_World_Total_PPP/1991/.</t>
  </si>
  <si>
    <t>Economy watch (2016). GDP Share of World Total (PPP) Data for Year 2001, All Countries. Retrived from: http://www.economywatch.com/economic-statistics/economic-indicators/GDP_Share_of_World_Total_PPP/2001/.</t>
  </si>
  <si>
    <t xml:space="preserve">Economy watch (2016). GDP Share of World Total (PPP) Data for Year 2015, All Countries. Retrived from: http://www.economywatch.com/economic-statistics/economic-indicators/GDP_Share_of_World_Total_PPP/2015/. </t>
  </si>
  <si>
    <r>
      <t xml:space="preserve">Stockholm International Peace Research Institute. (2015). </t>
    </r>
    <r>
      <rPr>
        <i/>
        <sz val="11"/>
        <rFont val="Calibri"/>
        <family val="2"/>
        <charset val="238"/>
        <scheme val="minor"/>
      </rPr>
      <t>SIPRI Military Expenditure</t>
    </r>
    <r>
      <rPr>
        <sz val="11"/>
        <rFont val="Calibri"/>
        <family val="2"/>
        <charset val="238"/>
        <scheme val="minor"/>
      </rPr>
      <t xml:space="preserve"> Database. Retrived from: http://www.sipri.org/research/armaments/milex/milex_database.</t>
    </r>
  </si>
  <si>
    <r>
      <t xml:space="preserve">CIA. (2016). </t>
    </r>
    <r>
      <rPr>
        <i/>
        <sz val="11"/>
        <rFont val="Calibri"/>
        <family val="2"/>
        <charset val="238"/>
        <scheme val="minor"/>
      </rPr>
      <t xml:space="preserve">Th e World Factbook. </t>
    </r>
    <r>
      <rPr>
        <sz val="11"/>
        <rFont val="Calibri"/>
        <family val="2"/>
        <charset val="238"/>
        <scheme val="minor"/>
      </rPr>
      <t>Retrived from: https://www.cia.gov/library/publications/the-world-factbook/.</t>
    </r>
  </si>
  <si>
    <t>Strategic bilateral documents in the years 2001-2015</t>
  </si>
  <si>
    <r>
      <t xml:space="preserve">An Action Plan for EU-Japan Cooperation. Shaping Our Common Future. And Action Plan for European Union-Japan Cooperation. </t>
    </r>
    <r>
      <rPr>
        <sz val="11"/>
        <color rgb="FF000000"/>
        <rFont val="Calibri"/>
        <family val="2"/>
        <charset val="238"/>
        <scheme val="minor"/>
      </rPr>
      <t>(2001, December 8.) Brussels. Retrieved from: http://www.mofa.go.jp/region/europe/eu/summit/action0112.html.</t>
    </r>
  </si>
  <si>
    <r>
      <t xml:space="preserve">European Council. (2013b, December 20). </t>
    </r>
    <r>
      <rPr>
        <i/>
        <sz val="11"/>
        <color rgb="FF00000A"/>
        <rFont val="Calibri"/>
        <family val="2"/>
        <charset val="238"/>
        <scheme val="minor"/>
      </rPr>
      <t xml:space="preserve">Conclusions. </t>
    </r>
    <r>
      <rPr>
        <sz val="11"/>
        <color rgb="FF00000A"/>
        <rFont val="Calibri"/>
        <family val="2"/>
        <charset val="238"/>
        <scheme val="minor"/>
      </rPr>
      <t>Brussels. Retrieved from: http://www.consilium.europa.eu/uedocs/cms_data/docs/pressdata/en/ec/140245.pdf.</t>
    </r>
  </si>
  <si>
    <r>
      <t>Report on the Implementation of the European Security Strategy. Providing Security in a Changing World.</t>
    </r>
    <r>
      <rPr>
        <sz val="11"/>
        <color rgb="FF00000A"/>
        <rFont val="Calibri"/>
        <family val="2"/>
        <charset val="238"/>
        <scheme val="minor"/>
      </rPr>
      <t xml:space="preserve"> (2008, December 11). Retrieved from: http://www.consilium.europa.eu/ueDocs/cms_Data/docs/pressdata/EN/reports/104630.pdf.</t>
    </r>
  </si>
  <si>
    <t>Japan's strategic documents in the years 2001-2015</t>
  </si>
  <si>
    <r>
      <t xml:space="preserve">Ministry of Foreign Affairs of Japan. (2001). </t>
    </r>
    <r>
      <rPr>
        <i/>
        <sz val="11"/>
        <color rgb="FF000000"/>
        <rFont val="Calibri"/>
        <family val="2"/>
        <charset val="238"/>
        <scheme val="minor"/>
      </rPr>
      <t>Japan Diplomatic Bluebook/Japan-China Relation</t>
    </r>
    <r>
      <rPr>
        <sz val="11"/>
        <color rgb="FF000000"/>
        <rFont val="Calibri"/>
        <family val="2"/>
        <charset val="238"/>
        <scheme val="minor"/>
      </rPr>
      <t>. Retrieved from: http://www.mofa.go.jp/policy/other/bluebook/2001/chap1-d.html#3.</t>
    </r>
  </si>
  <si>
    <r>
      <t xml:space="preserve">Ministry of Foreign Affairs of Japan. (2002). </t>
    </r>
    <r>
      <rPr>
        <i/>
        <sz val="11"/>
        <color rgb="FF000000"/>
        <rFont val="Calibri"/>
        <family val="2"/>
        <charset val="238"/>
        <scheme val="minor"/>
      </rPr>
      <t>Japan Diplomatic Bluebook</t>
    </r>
    <r>
      <rPr>
        <sz val="11"/>
        <color rgb="FF000000"/>
        <rFont val="Calibri"/>
        <family val="2"/>
        <charset val="238"/>
        <scheme val="minor"/>
      </rPr>
      <t>. Retrieved from: https://www.mofa.go.jp/policy/other/bluebook/2002/index.html.</t>
    </r>
  </si>
  <si>
    <r>
      <t xml:space="preserve">Ministry of Foreign Affairs of Japan. </t>
    </r>
    <r>
      <rPr>
        <sz val="11"/>
        <color rgb="FF000000"/>
        <rFont val="Calibri"/>
        <family val="2"/>
        <charset val="238"/>
        <scheme val="minor"/>
      </rPr>
      <t xml:space="preserve">(2003). </t>
    </r>
    <r>
      <rPr>
        <i/>
        <sz val="11"/>
        <color rgb="FF000000"/>
        <rFont val="Calibri"/>
        <family val="2"/>
        <charset val="238"/>
        <scheme val="minor"/>
      </rPr>
      <t>Japan Diplomatic Bluebook.</t>
    </r>
    <r>
      <rPr>
        <sz val="11"/>
        <color rgb="FF000000"/>
        <rFont val="Calibri"/>
        <family val="2"/>
        <charset val="238"/>
        <scheme val="minor"/>
      </rPr>
      <t xml:space="preserve"> Retrieved from: https://www.mofa.go.jp/policy/other/bluebook/2003/index.html.</t>
    </r>
  </si>
  <si>
    <r>
      <t xml:space="preserve">Ministry of Foreign Affairs of Japan. </t>
    </r>
    <r>
      <rPr>
        <sz val="11"/>
        <color rgb="FF000000"/>
        <rFont val="Calibri"/>
        <family val="2"/>
        <charset val="238"/>
        <scheme val="minor"/>
      </rPr>
      <t xml:space="preserve">(2004). </t>
    </r>
    <r>
      <rPr>
        <i/>
        <sz val="11"/>
        <color rgb="FF000000"/>
        <rFont val="Calibri"/>
        <family val="2"/>
        <charset val="238"/>
        <scheme val="minor"/>
      </rPr>
      <t>Japan Diplomatic Bluebook.</t>
    </r>
    <r>
      <rPr>
        <sz val="11"/>
        <color rgb="FF000000"/>
        <rFont val="Calibri"/>
        <family val="2"/>
        <charset val="238"/>
        <scheme val="minor"/>
      </rPr>
      <t xml:space="preserve"> Retrieved from: http://www.mofa.go.jp/policy/other/bluebook/2004/chap1.pdf.</t>
    </r>
  </si>
  <si>
    <r>
      <t xml:space="preserve">Ministry of Foreign Affairs of Japan. (2005a). </t>
    </r>
    <r>
      <rPr>
        <i/>
        <sz val="11"/>
        <color rgb="FF000000"/>
        <rFont val="Calibri"/>
        <family val="2"/>
        <charset val="238"/>
        <scheme val="minor"/>
      </rPr>
      <t>Japan Diplomatic Bluebook.</t>
    </r>
    <r>
      <rPr>
        <sz val="11"/>
        <color rgb="FF000000"/>
        <rFont val="Calibri"/>
        <family val="2"/>
        <charset val="238"/>
        <scheme val="minor"/>
      </rPr>
      <t xml:space="preserve"> Retrieved from: https://www.mofa.go.jp/policy/other/bluebook/2005/index.html.</t>
    </r>
  </si>
  <si>
    <r>
      <t xml:space="preserve">Ministry of Foreign Affairs of Japan. (2006). </t>
    </r>
    <r>
      <rPr>
        <i/>
        <sz val="11"/>
        <color rgb="FF000000"/>
        <rFont val="Calibri"/>
        <family val="2"/>
        <charset val="238"/>
        <scheme val="minor"/>
      </rPr>
      <t>Japan Diplomatic Bluebook.</t>
    </r>
    <r>
      <rPr>
        <sz val="11"/>
        <color rgb="FF000000"/>
        <rFont val="Calibri"/>
        <family val="2"/>
        <charset val="238"/>
        <scheme val="minor"/>
      </rPr>
      <t xml:space="preserve"> Retrieved from: http://www.mofa.go.jp/policy/other/bluebook/2006/10.pdf.</t>
    </r>
  </si>
  <si>
    <r>
      <t xml:space="preserve">Ministry of Foreign Affairs of Japan. (2007). </t>
    </r>
    <r>
      <rPr>
        <i/>
        <sz val="11"/>
        <color rgb="FF000000"/>
        <rFont val="Calibri"/>
        <family val="2"/>
        <charset val="238"/>
        <scheme val="minor"/>
      </rPr>
      <t xml:space="preserve">Japan Diplomatic Bluebook. </t>
    </r>
    <r>
      <rPr>
        <sz val="11"/>
        <color rgb="FF000000"/>
        <rFont val="Calibri"/>
        <family val="2"/>
        <charset val="238"/>
        <scheme val="minor"/>
      </rPr>
      <t>Retrieved from: https://www.mofa.go.jp/policy/other/bluebook/2007/html/index.html.</t>
    </r>
  </si>
  <si>
    <r>
      <t xml:space="preserve">Ministry of Foreign Affairs of Japan. (2008). </t>
    </r>
    <r>
      <rPr>
        <i/>
        <sz val="11"/>
        <color rgb="FF000000"/>
        <rFont val="Calibri"/>
        <family val="2"/>
        <charset val="238"/>
        <scheme val="minor"/>
      </rPr>
      <t xml:space="preserve">Japan Diplomatic Bluebook. </t>
    </r>
    <r>
      <rPr>
        <sz val="11"/>
        <color rgb="FF000000"/>
        <rFont val="Calibri"/>
        <family val="2"/>
        <charset val="238"/>
        <scheme val="minor"/>
      </rPr>
      <t>Retrieved from: https://www.mofa.go.jp/policy/other/bluebook/2008/html/index.html.</t>
    </r>
  </si>
  <si>
    <r>
      <t xml:space="preserve">Ministry of Foreign Affairs of Japan. (2009). </t>
    </r>
    <r>
      <rPr>
        <i/>
        <sz val="11"/>
        <color rgb="FF000000"/>
        <rFont val="Calibri"/>
        <family val="2"/>
        <charset val="238"/>
        <scheme val="minor"/>
      </rPr>
      <t xml:space="preserve">Japan Diplomatic Bluebook. </t>
    </r>
    <r>
      <rPr>
        <sz val="11"/>
        <color rgb="FF000000"/>
        <rFont val="Calibri"/>
        <family val="2"/>
        <charset val="238"/>
        <scheme val="minor"/>
      </rPr>
      <t>Retrieved from: https://www.mofa.go.jp/policy/other/bluebook/2009/html/index.html.</t>
    </r>
  </si>
  <si>
    <r>
      <t xml:space="preserve">Ministry of Foreign Affairs of Japan. (2010). </t>
    </r>
    <r>
      <rPr>
        <i/>
        <sz val="11"/>
        <color rgb="FF000000"/>
        <rFont val="Calibri"/>
        <family val="2"/>
        <charset val="238"/>
        <scheme val="minor"/>
      </rPr>
      <t xml:space="preserve">Japan Diplomatic Bluebook. </t>
    </r>
    <r>
      <rPr>
        <sz val="11"/>
        <color rgb="FF000000"/>
        <rFont val="Calibri"/>
        <family val="2"/>
        <charset val="238"/>
        <scheme val="minor"/>
      </rPr>
      <t>Retrieved from: https://www.mofa.go.jp/policy/other/bluebook/2010/html/index.html.</t>
    </r>
  </si>
  <si>
    <r>
      <t xml:space="preserve">Ministry of Foreign Affairs of Japan. (2011). </t>
    </r>
    <r>
      <rPr>
        <i/>
        <sz val="11"/>
        <color rgb="FF000000"/>
        <rFont val="Calibri"/>
        <family val="2"/>
        <charset val="238"/>
        <scheme val="minor"/>
      </rPr>
      <t xml:space="preserve">Japan Diplomatic Bluebook. </t>
    </r>
    <r>
      <rPr>
        <sz val="11"/>
        <color rgb="FF000000"/>
        <rFont val="Calibri"/>
        <family val="2"/>
        <charset val="238"/>
        <scheme val="minor"/>
      </rPr>
      <t>Retrieved from: https://www.mofa.go.jp/policy/other/bluebook/2011/html/index.html.</t>
    </r>
  </si>
  <si>
    <r>
      <t xml:space="preserve">Ministry of Foreign Affairs of Japan. (2012). </t>
    </r>
    <r>
      <rPr>
        <i/>
        <sz val="11"/>
        <color rgb="FF000000"/>
        <rFont val="Calibri"/>
        <family val="2"/>
        <charset val="238"/>
        <scheme val="minor"/>
      </rPr>
      <t xml:space="preserve">Japan Diplomatic Bluebook. </t>
    </r>
    <r>
      <rPr>
        <sz val="11"/>
        <color rgb="FF000000"/>
        <rFont val="Calibri"/>
        <family val="2"/>
        <charset val="238"/>
        <scheme val="minor"/>
      </rPr>
      <t>Retrieved from: https://www.mofa.go.jp/policy/other/bluebook/2012/html/index.html.</t>
    </r>
  </si>
  <si>
    <r>
      <t xml:space="preserve">Ministry of Foreign Affairs of Japan. (2013). </t>
    </r>
    <r>
      <rPr>
        <i/>
        <sz val="11"/>
        <color rgb="FF000000"/>
        <rFont val="Calibri"/>
        <family val="2"/>
        <charset val="238"/>
        <scheme val="minor"/>
      </rPr>
      <t xml:space="preserve">Japan Diplomatic Bluebook. </t>
    </r>
    <r>
      <rPr>
        <sz val="11"/>
        <color rgb="FF000000"/>
        <rFont val="Calibri"/>
        <family val="2"/>
        <charset val="238"/>
        <scheme val="minor"/>
      </rPr>
      <t>Retrieved from: https://www.mofa.go.jp/policy/other/bluebook/2013/html/index.html.</t>
    </r>
  </si>
  <si>
    <r>
      <t xml:space="preserve">Ministry of Foreign Affairs of Japan. (2014). </t>
    </r>
    <r>
      <rPr>
        <i/>
        <sz val="11"/>
        <color rgb="FF000000"/>
        <rFont val="Calibri"/>
        <family val="2"/>
        <charset val="238"/>
        <scheme val="minor"/>
      </rPr>
      <t xml:space="preserve">Japan Diplomatic Bluebook. </t>
    </r>
    <r>
      <rPr>
        <sz val="11"/>
        <color rgb="FF000000"/>
        <rFont val="Calibri"/>
        <family val="2"/>
        <charset val="238"/>
        <scheme val="minor"/>
      </rPr>
      <t>Retrieved from: https://www.mofa.go.jp/policy/other/bluebook/2014/html/index.html.</t>
    </r>
  </si>
  <si>
    <t xml:space="preserve">     </t>
  </si>
  <si>
    <r>
      <t xml:space="preserve">Ministry of Foreign Affairs of Japan. (2015). </t>
    </r>
    <r>
      <rPr>
        <i/>
        <sz val="11"/>
        <color rgb="FF000000"/>
        <rFont val="Calibri"/>
        <family val="2"/>
        <charset val="238"/>
        <scheme val="minor"/>
      </rPr>
      <t xml:space="preserve">Japan Diplomatic Bluebook. </t>
    </r>
    <r>
      <rPr>
        <sz val="11"/>
        <color rgb="FF000000"/>
        <rFont val="Calibri"/>
        <family val="2"/>
        <charset val="238"/>
        <scheme val="minor"/>
      </rPr>
      <t>Retrieved from: http://www.mofa.go.jp/files/000106465.pdf.</t>
    </r>
  </si>
  <si>
    <t>The EU's strategic documents in the years 2001-2015</t>
  </si>
  <si>
    <r>
      <t xml:space="preserve">Council of the EU. </t>
    </r>
    <r>
      <rPr>
        <sz val="11"/>
        <color rgb="FF000000"/>
        <rFont val="Calibri"/>
        <family val="2"/>
        <charset val="238"/>
        <scheme val="minor"/>
      </rPr>
      <t xml:space="preserve">(2001a, June). </t>
    </r>
    <r>
      <rPr>
        <i/>
        <sz val="11"/>
        <color rgb="FF000000"/>
        <rFont val="Calibri"/>
        <family val="2"/>
        <charset val="238"/>
        <scheme val="minor"/>
      </rPr>
      <t xml:space="preserve">Presidency Conclusions. </t>
    </r>
    <r>
      <rPr>
        <sz val="11"/>
        <color rgb="FF00000A"/>
        <rFont val="Calibri"/>
        <family val="2"/>
        <charset val="238"/>
        <scheme val="minor"/>
      </rPr>
      <t> </t>
    </r>
    <r>
      <rPr>
        <sz val="11"/>
        <color rgb="FF000000"/>
        <rFont val="Calibri"/>
        <family val="2"/>
        <charset val="238"/>
        <scheme val="minor"/>
      </rPr>
      <t>Brussels. Retrieved from:  http://www.consilium.europa.eu/media/20983/00200-r1en1.pdf.</t>
    </r>
  </si>
  <si>
    <r>
      <t xml:space="preserve">Council of the EU. </t>
    </r>
    <r>
      <rPr>
        <sz val="11"/>
        <color rgb="FF000000"/>
        <rFont val="Calibri"/>
        <family val="2"/>
        <charset val="238"/>
        <scheme val="minor"/>
      </rPr>
      <t xml:space="preserve">(2002a, June). </t>
    </r>
    <r>
      <rPr>
        <i/>
        <sz val="11"/>
        <color rgb="FF000000"/>
        <rFont val="Calibri"/>
        <family val="2"/>
        <charset val="238"/>
        <scheme val="minor"/>
      </rPr>
      <t xml:space="preserve">Presidency Conclusions. </t>
    </r>
    <r>
      <rPr>
        <sz val="11"/>
        <color rgb="FF00000A"/>
        <rFont val="Calibri"/>
        <family val="2"/>
        <charset val="238"/>
        <scheme val="minor"/>
      </rPr>
      <t> </t>
    </r>
    <r>
      <rPr>
        <sz val="11"/>
        <color rgb="FF000000"/>
        <rFont val="Calibri"/>
        <family val="2"/>
        <charset val="238"/>
        <scheme val="minor"/>
      </rPr>
      <t>Brussels. Retrieved from: http://www.consilium.europa.eu/media/20928/72638.pdf.</t>
    </r>
  </si>
  <si>
    <r>
      <t xml:space="preserve">Council of the EU. </t>
    </r>
    <r>
      <rPr>
        <sz val="11"/>
        <color rgb="FF000000"/>
        <rFont val="Calibri"/>
        <family val="2"/>
        <charset val="238"/>
        <scheme val="minor"/>
      </rPr>
      <t>(2002b, December).</t>
    </r>
    <r>
      <rPr>
        <sz val="11"/>
        <color rgb="FF00000A"/>
        <rFont val="Calibri"/>
        <family val="2"/>
        <charset val="238"/>
        <scheme val="minor"/>
      </rPr>
      <t xml:space="preserve"> </t>
    </r>
    <r>
      <rPr>
        <i/>
        <sz val="11"/>
        <color rgb="FF000000"/>
        <rFont val="Calibri"/>
        <family val="2"/>
        <charset val="238"/>
        <scheme val="minor"/>
      </rPr>
      <t>Presidency Conclusions</t>
    </r>
    <r>
      <rPr>
        <sz val="11"/>
        <color rgb="FF00000A"/>
        <rFont val="Calibri"/>
        <family val="2"/>
        <charset val="238"/>
        <scheme val="minor"/>
      </rPr>
      <t> </t>
    </r>
    <r>
      <rPr>
        <i/>
        <sz val="11"/>
        <color rgb="FF000000"/>
        <rFont val="Calibri"/>
        <family val="2"/>
        <charset val="238"/>
        <scheme val="minor"/>
      </rPr>
      <t xml:space="preserve">. </t>
    </r>
    <r>
      <rPr>
        <sz val="11"/>
        <color rgb="FF000000"/>
        <rFont val="Calibri"/>
        <family val="2"/>
        <charset val="238"/>
        <scheme val="minor"/>
      </rPr>
      <t>Brussels. Retrieved from: http://www.consilium.europa.eu/media/20906/73842.pdf.</t>
    </r>
  </si>
  <si>
    <r>
      <t xml:space="preserve">Council of the EU. </t>
    </r>
    <r>
      <rPr>
        <sz val="11"/>
        <color rgb="FF000000"/>
        <rFont val="Calibri"/>
        <family val="2"/>
        <charset val="238"/>
        <scheme val="minor"/>
      </rPr>
      <t>(2003a, June).</t>
    </r>
    <r>
      <rPr>
        <i/>
        <sz val="11"/>
        <color rgb="FF000000"/>
        <rFont val="Calibri"/>
        <family val="2"/>
        <charset val="238"/>
        <scheme val="minor"/>
      </rPr>
      <t xml:space="preserve"> Presidency Conclusions. </t>
    </r>
    <r>
      <rPr>
        <sz val="11"/>
        <color rgb="FF00000A"/>
        <rFont val="Calibri"/>
        <family val="2"/>
        <charset val="238"/>
        <scheme val="minor"/>
      </rPr>
      <t> </t>
    </r>
    <r>
      <rPr>
        <sz val="11"/>
        <color rgb="FF000000"/>
        <rFont val="Calibri"/>
        <family val="2"/>
        <charset val="238"/>
        <scheme val="minor"/>
      </rPr>
      <t>Brussels. Retrieved from: http://www.consilium.europa.eu/media/20847/76279.pdf.</t>
    </r>
  </si>
  <si>
    <r>
      <t xml:space="preserve">Council of the EU. </t>
    </r>
    <r>
      <rPr>
        <sz val="11"/>
        <color rgb="FF000000"/>
        <rFont val="Calibri"/>
        <family val="2"/>
        <charset val="238"/>
        <scheme val="minor"/>
      </rPr>
      <t>(2003b, December).</t>
    </r>
    <r>
      <rPr>
        <sz val="11"/>
        <color rgb="FF00000A"/>
        <rFont val="Calibri"/>
        <family val="2"/>
        <charset val="238"/>
        <scheme val="minor"/>
      </rPr>
      <t xml:space="preserve"> </t>
    </r>
    <r>
      <rPr>
        <i/>
        <sz val="11"/>
        <rFont val="Calibri"/>
        <family val="2"/>
        <charset val="238"/>
        <scheme val="minor"/>
      </rPr>
      <t>Presidency Conclusions.</t>
    </r>
    <r>
      <rPr>
        <sz val="11"/>
        <color rgb="FF000000"/>
        <rFont val="Calibri"/>
        <family val="2"/>
        <charset val="238"/>
        <scheme val="minor"/>
      </rPr>
      <t xml:space="preserve"> </t>
    </r>
    <r>
      <rPr>
        <sz val="11"/>
        <color rgb="FF00000A"/>
        <rFont val="Calibri"/>
        <family val="2"/>
        <charset val="238"/>
        <scheme val="minor"/>
      </rPr>
      <t> </t>
    </r>
    <r>
      <rPr>
        <sz val="11"/>
        <color rgb="FF000000"/>
        <rFont val="Calibri"/>
        <family val="2"/>
        <charset val="238"/>
        <scheme val="minor"/>
      </rPr>
      <t>Brussels. Retrieved from: http://www.consilium.europa.eu/media/20825/78364.pdf.</t>
    </r>
  </si>
  <si>
    <r>
      <t xml:space="preserve">Council of the EU. </t>
    </r>
    <r>
      <rPr>
        <sz val="11"/>
        <color rgb="FF000000"/>
        <rFont val="Calibri"/>
        <family val="2"/>
        <charset val="238"/>
        <scheme val="minor"/>
      </rPr>
      <t xml:space="preserve">(2004a,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http://data.consilium.europa.eu/doc/document/ST-10679-2004-ADD-1/pl/pdf.</t>
    </r>
  </si>
  <si>
    <r>
      <t xml:space="preserve">Council of the EU. </t>
    </r>
    <r>
      <rPr>
        <sz val="11"/>
        <color rgb="FF000000"/>
        <rFont val="Calibri"/>
        <family val="2"/>
        <charset val="238"/>
        <scheme val="minor"/>
      </rPr>
      <t>(2004b, December).</t>
    </r>
    <r>
      <rPr>
        <sz val="11"/>
        <color rgb="FF00000A"/>
        <rFont val="Calibri"/>
        <family val="2"/>
        <charset val="238"/>
        <scheme val="minor"/>
      </rPr>
      <t xml:space="preserv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http://data.consilium.europa.eu/doc/document/ST-16238-2004-INIT/pl/pdf.</t>
    </r>
  </si>
  <si>
    <r>
      <t xml:space="preserve">Council of the EU. </t>
    </r>
    <r>
      <rPr>
        <sz val="11"/>
        <color rgb="FF000000"/>
        <rFont val="Calibri"/>
        <family val="2"/>
        <charset val="238"/>
        <scheme val="minor"/>
      </rPr>
      <t xml:space="preserve">(2005a,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http://data.consilium.europa.eu/doc/document/ST-10255-2005-INIT/pl/pdf.</t>
    </r>
  </si>
  <si>
    <r>
      <t xml:space="preserve">Council of the EU. </t>
    </r>
    <r>
      <rPr>
        <sz val="11"/>
        <color rgb="FF000000"/>
        <rFont val="Calibri"/>
        <family val="2"/>
        <charset val="238"/>
        <scheme val="minor"/>
      </rPr>
      <t>(2005b, December).</t>
    </r>
    <r>
      <rPr>
        <sz val="11"/>
        <color rgb="FF00000A"/>
        <rFont val="Calibri"/>
        <family val="2"/>
        <charset val="238"/>
        <scheme val="minor"/>
      </rPr>
      <t xml:space="preserve"> </t>
    </r>
    <r>
      <rPr>
        <i/>
        <sz val="11"/>
        <color rgb="FF000000"/>
        <rFont val="Calibri"/>
        <family val="2"/>
        <charset val="238"/>
        <scheme val="minor"/>
      </rPr>
      <t>Konkluzje Prezydencji.</t>
    </r>
    <r>
      <rPr>
        <sz val="11"/>
        <color rgb="FF000000"/>
        <rFont val="Calibri"/>
        <family val="2"/>
        <charset val="238"/>
        <scheme val="minor"/>
      </rPr>
      <t>. Brussels. Retrieved from: http://data.consilium.europa.eu/doc/document/ST-15914-2005-INIT/pl/pdf.</t>
    </r>
  </si>
  <si>
    <r>
      <t xml:space="preserve">Council of the EU. </t>
    </r>
    <r>
      <rPr>
        <sz val="11"/>
        <color rgb="FF000000"/>
        <rFont val="Calibri"/>
        <family val="2"/>
        <charset val="238"/>
        <scheme val="minor"/>
      </rPr>
      <t xml:space="preserve">(2006a,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http://data.consilium.europa.eu/doc/document/ST-10255-2005-INIT/pl/pdf.</t>
    </r>
  </si>
  <si>
    <r>
      <t xml:space="preserve">Council of the EU. </t>
    </r>
    <r>
      <rPr>
        <sz val="11"/>
        <color rgb="FF000000"/>
        <rFont val="Calibri"/>
        <family val="2"/>
        <charset val="238"/>
        <scheme val="minor"/>
      </rPr>
      <t>(2006b, December).</t>
    </r>
    <r>
      <rPr>
        <sz val="11"/>
        <color rgb="FF00000A"/>
        <rFont val="Calibri"/>
        <family val="2"/>
        <charset val="238"/>
        <scheme val="minor"/>
      </rPr>
      <t xml:space="preserve"> </t>
    </r>
    <r>
      <rPr>
        <i/>
        <sz val="11"/>
        <color rgb="FF000000"/>
        <rFont val="Calibri"/>
        <family val="2"/>
        <charset val="238"/>
        <scheme val="minor"/>
      </rPr>
      <t>Konkluzje Prezydencji.</t>
    </r>
    <r>
      <rPr>
        <sz val="11"/>
        <color rgb="FF000000"/>
        <rFont val="Calibri"/>
        <family val="2"/>
        <charset val="238"/>
        <scheme val="minor"/>
      </rPr>
      <t xml:space="preserve"> Brussels. Retrieved from: http://data.consilium.europa.eu/doc/document/ST-16879-2006-INIT/pl/pdf.</t>
    </r>
  </si>
  <si>
    <r>
      <t xml:space="preserve">Council of the EU. </t>
    </r>
    <r>
      <rPr>
        <sz val="11"/>
        <color rgb="FF000000"/>
        <rFont val="Calibri"/>
        <family val="2"/>
        <charset val="238"/>
        <scheme val="minor"/>
      </rPr>
      <t xml:space="preserve">(2007a,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http://data.consilium.europa.eu/doc/document/ST-11177-2007-COR-1-REV-1/pl/pdf.</t>
    </r>
  </si>
  <si>
    <r>
      <t xml:space="preserve">Council of the EU. </t>
    </r>
    <r>
      <rPr>
        <sz val="11"/>
        <color rgb="FF000000"/>
        <rFont val="Calibri"/>
        <family val="2"/>
        <charset val="238"/>
        <scheme val="minor"/>
      </rPr>
      <t>(2007b, December).</t>
    </r>
    <r>
      <rPr>
        <sz val="11"/>
        <color rgb="FF00000A"/>
        <rFont val="Calibri"/>
        <family val="2"/>
        <charset val="238"/>
        <scheme val="minor"/>
      </rPr>
      <t xml:space="preserve"> </t>
    </r>
    <r>
      <rPr>
        <i/>
        <sz val="11"/>
        <color rgb="FF000000"/>
        <rFont val="Calibri"/>
        <family val="2"/>
        <charset val="238"/>
        <scheme val="minor"/>
      </rPr>
      <t>Konkluzje Prezydencji.</t>
    </r>
    <r>
      <rPr>
        <sz val="11"/>
        <color rgb="FF000000"/>
        <rFont val="Calibri"/>
        <family val="2"/>
        <charset val="238"/>
        <scheme val="minor"/>
      </rPr>
      <t xml:space="preserve"> Brussels. Retrieved from: http://data.consilium.europa.eu/doc/document/ST-16616-2007-INIT/pl/pdf.</t>
    </r>
  </si>
  <si>
    <r>
      <t xml:space="preserve">Council of the EU. </t>
    </r>
    <r>
      <rPr>
        <sz val="11"/>
        <color rgb="FF000000"/>
        <rFont val="Calibri"/>
        <family val="2"/>
        <charset val="238"/>
        <scheme val="minor"/>
      </rPr>
      <t xml:space="preserve">(2008a,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http://data.consilium.europa.eu/doc/document/ST-11018-2008-INIT/pl/pdf.</t>
    </r>
  </si>
  <si>
    <r>
      <t xml:space="preserve">Council of the EU. </t>
    </r>
    <r>
      <rPr>
        <sz val="11"/>
        <color rgb="FF000000"/>
        <rFont val="Calibri"/>
        <family val="2"/>
        <charset val="238"/>
        <scheme val="minor"/>
      </rPr>
      <t>(2008b, December).</t>
    </r>
    <r>
      <rPr>
        <sz val="11"/>
        <color rgb="FF00000A"/>
        <rFont val="Calibri"/>
        <family val="2"/>
        <charset val="238"/>
        <scheme val="minor"/>
      </rPr>
      <t xml:space="preserve"> </t>
    </r>
    <r>
      <rPr>
        <i/>
        <sz val="11"/>
        <color rgb="FF000000"/>
        <rFont val="Calibri"/>
        <family val="2"/>
        <charset val="238"/>
        <scheme val="minor"/>
      </rPr>
      <t>Konkluzje Prezydencji.</t>
    </r>
    <r>
      <rPr>
        <sz val="11"/>
        <color rgb="FF000000"/>
        <rFont val="Calibri"/>
        <family val="2"/>
        <charset val="238"/>
        <scheme val="minor"/>
      </rPr>
      <t xml:space="preserve"> Brussels. Retrieved from: http://data.consilium.europa.eu/doc/document/ST-17271-2008-INIT/pl/pdf.</t>
    </r>
  </si>
  <si>
    <r>
      <t xml:space="preserve">European Council. </t>
    </r>
    <r>
      <rPr>
        <sz val="11"/>
        <color rgb="FF000000"/>
        <rFont val="Calibri"/>
        <family val="2"/>
        <charset val="238"/>
        <scheme val="minor"/>
      </rPr>
      <t xml:space="preserve">(2009a,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http://data.consilium.europa.eu/doc/document/ST-11225-2009-INIT/pl/pdf.</t>
    </r>
  </si>
  <si>
    <r>
      <t xml:space="preserve">European Council. </t>
    </r>
    <r>
      <rPr>
        <sz val="11"/>
        <color rgb="FF000000"/>
        <rFont val="Calibri"/>
        <family val="2"/>
        <charset val="238"/>
        <scheme val="minor"/>
      </rPr>
      <t>(2009b, December).</t>
    </r>
    <r>
      <rPr>
        <sz val="11"/>
        <color rgb="FF00000A"/>
        <rFont val="Calibri"/>
        <family val="2"/>
        <charset val="238"/>
        <scheme val="minor"/>
      </rPr>
      <t xml:space="preserve"> </t>
    </r>
    <r>
      <rPr>
        <i/>
        <sz val="11"/>
        <color rgb="FF000000"/>
        <rFont val="Calibri"/>
        <family val="2"/>
        <charset val="238"/>
        <scheme val="minor"/>
      </rPr>
      <t>Konkluzje Prezydencji.</t>
    </r>
    <r>
      <rPr>
        <sz val="11"/>
        <color rgb="FF000000"/>
        <rFont val="Calibri"/>
        <family val="2"/>
        <charset val="238"/>
        <scheme val="minor"/>
      </rPr>
      <t xml:space="preserve"> Brussels. Retrieved from: http://data.consilium.europa.eu/doc/document/ST-6-2009-INIT/pl/pdf. </t>
    </r>
  </si>
  <si>
    <r>
      <t xml:space="preserve">European Council. (2010a,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http://data.consilium.europa.eu/doc/document/ST-13-2010-INIT/pl/pdf.</t>
    </r>
  </si>
  <si>
    <r>
      <t xml:space="preserve">European Council. </t>
    </r>
    <r>
      <rPr>
        <sz val="11"/>
        <color rgb="FF000000"/>
        <rFont val="Calibri"/>
        <family val="2"/>
        <charset val="238"/>
        <scheme val="minor"/>
      </rPr>
      <t>(2010b, December).</t>
    </r>
    <r>
      <rPr>
        <sz val="11"/>
        <color rgb="FF00000A"/>
        <rFont val="Calibri"/>
        <family val="2"/>
        <charset val="238"/>
        <scheme val="minor"/>
      </rPr>
      <t xml:space="preserve"> </t>
    </r>
    <r>
      <rPr>
        <i/>
        <sz val="11"/>
        <color rgb="FF000000"/>
        <rFont val="Calibri"/>
        <family val="2"/>
        <charset val="238"/>
        <scheme val="minor"/>
      </rPr>
      <t>Konkluzje Prezydencji.</t>
    </r>
    <r>
      <rPr>
        <sz val="11"/>
        <color rgb="FF000000"/>
        <rFont val="Calibri"/>
        <family val="2"/>
        <charset val="238"/>
        <scheme val="minor"/>
      </rPr>
      <t xml:space="preserve"> Brussels. Retrieved from: http://data.consilium.europa.eu/doc/document/ST-30-2010-INIT/pl/pdf.</t>
    </r>
  </si>
  <si>
    <r>
      <t xml:space="preserve">European Council. (2011a,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http://data.consilium.europa.eu/doc/document/ST-23-2011-INIT/pl/pdf.</t>
    </r>
  </si>
  <si>
    <r>
      <t xml:space="preserve">European Council. </t>
    </r>
    <r>
      <rPr>
        <sz val="11"/>
        <color rgb="FF000000"/>
        <rFont val="Calibri"/>
        <family val="2"/>
        <charset val="238"/>
        <scheme val="minor"/>
      </rPr>
      <t>(2011b, December).</t>
    </r>
    <r>
      <rPr>
        <sz val="11"/>
        <color rgb="FF00000A"/>
        <rFont val="Calibri"/>
        <family val="2"/>
        <charset val="238"/>
        <scheme val="minor"/>
      </rPr>
      <t xml:space="preserve"> </t>
    </r>
    <r>
      <rPr>
        <i/>
        <sz val="11"/>
        <color rgb="FF000000"/>
        <rFont val="Calibri"/>
        <family val="2"/>
        <charset val="238"/>
        <scheme val="minor"/>
      </rPr>
      <t>Konkluzje Prezydencji.</t>
    </r>
    <r>
      <rPr>
        <sz val="11"/>
        <color rgb="FF000000"/>
        <rFont val="Calibri"/>
        <family val="2"/>
        <charset val="238"/>
        <scheme val="minor"/>
      </rPr>
      <t>Brussels. Retrieved from: http://data.consilium.europa.eu/doc/document/ST-139-2011-INIT/pl/pdf.</t>
    </r>
  </si>
  <si>
    <r>
      <t xml:space="preserve">European Council. </t>
    </r>
    <r>
      <rPr>
        <sz val="11"/>
        <color rgb="FF000000"/>
        <rFont val="Calibri"/>
        <family val="2"/>
        <charset val="238"/>
        <scheme val="minor"/>
      </rPr>
      <t>(2012a, June).</t>
    </r>
    <r>
      <rPr>
        <sz val="11"/>
        <color rgb="FF00000A"/>
        <rFont val="Calibri"/>
        <family val="2"/>
        <charset val="238"/>
        <scheme val="minor"/>
      </rPr>
      <t xml:space="preserve"> </t>
    </r>
    <r>
      <rPr>
        <i/>
        <sz val="11"/>
        <color rgb="FF000000"/>
        <rFont val="Calibri"/>
        <family val="2"/>
        <charset val="238"/>
        <scheme val="minor"/>
      </rPr>
      <t>Konkluzje Prezydencji.</t>
    </r>
    <r>
      <rPr>
        <sz val="11"/>
        <color rgb="FF000000"/>
        <rFont val="Calibri"/>
        <family val="2"/>
        <charset val="238"/>
        <scheme val="minor"/>
      </rPr>
      <t xml:space="preserve"> Brussels. Retrieved from: http://data.consilium.europa.eu/doc/document/ST-76-2012-INIT/pl/pdf.</t>
    </r>
  </si>
  <si>
    <r>
      <t xml:space="preserve">European Council. </t>
    </r>
    <r>
      <rPr>
        <sz val="11"/>
        <color rgb="FF000000"/>
        <rFont val="Calibri"/>
        <family val="2"/>
        <charset val="238"/>
        <scheme val="minor"/>
      </rPr>
      <t>(2012b, December).</t>
    </r>
    <r>
      <rPr>
        <sz val="11"/>
        <color rgb="FF00000A"/>
        <rFont val="Calibri"/>
        <family val="2"/>
        <charset val="238"/>
        <scheme val="minor"/>
      </rPr>
      <t xml:space="preserve"> </t>
    </r>
    <r>
      <rPr>
        <i/>
        <sz val="11"/>
        <color rgb="FF000000"/>
        <rFont val="Calibri"/>
        <family val="2"/>
        <charset val="238"/>
        <scheme val="minor"/>
      </rPr>
      <t xml:space="preserve">Konkluzje Prezydencji. </t>
    </r>
    <r>
      <rPr>
        <sz val="11"/>
        <color rgb="FF000000"/>
        <rFont val="Calibri"/>
        <family val="2"/>
        <charset val="238"/>
        <scheme val="minor"/>
      </rPr>
      <t>Brussels. Retrieved from:  http://www.consilium.europa.eu/uedocs/cms_data/docs/pressdata/PL/ec/134361.pdf.</t>
    </r>
  </si>
  <si>
    <r>
      <t xml:space="preserve">European Council. (2013a, June. </t>
    </r>
    <r>
      <rPr>
        <i/>
        <sz val="11"/>
        <color rgb="FF000000"/>
        <rFont val="Calibri"/>
        <family val="2"/>
        <charset val="238"/>
        <scheme val="minor"/>
      </rPr>
      <t xml:space="preserve">Konkluzje Prezydencji. </t>
    </r>
    <r>
      <rPr>
        <sz val="11"/>
        <color rgb="FF000000"/>
        <rFont val="Calibri"/>
        <family val="2"/>
        <charset val="238"/>
        <scheme val="minor"/>
      </rPr>
      <t>Brussels</t>
    </r>
    <r>
      <rPr>
        <i/>
        <sz val="11"/>
        <color rgb="FF000000"/>
        <rFont val="Calibri"/>
        <family val="2"/>
        <charset val="238"/>
        <scheme val="minor"/>
      </rPr>
      <t xml:space="preserve"> </t>
    </r>
    <r>
      <rPr>
        <sz val="11"/>
        <color rgb="FF000000"/>
        <rFont val="Calibri"/>
        <family val="2"/>
        <charset val="238"/>
        <scheme val="minor"/>
      </rPr>
      <t>Retrieved from: http://data.consilium.europa.eu/doc/document/ST-104-2013-REV-2/pl/pdf.</t>
    </r>
  </si>
  <si>
    <r>
      <t xml:space="preserve">European Council. (2014a, June). </t>
    </r>
    <r>
      <rPr>
        <i/>
        <sz val="11"/>
        <color rgb="FF000000"/>
        <rFont val="Calibri"/>
        <family val="2"/>
        <charset val="238"/>
        <scheme val="minor"/>
      </rPr>
      <t xml:space="preserve">Konkluzje Prezydencji. </t>
    </r>
    <r>
      <rPr>
        <sz val="11"/>
        <color rgb="FF000000"/>
        <rFont val="Calibri"/>
        <family val="2"/>
        <charset val="238"/>
        <scheme val="minor"/>
      </rPr>
      <t>Brussels</t>
    </r>
    <r>
      <rPr>
        <i/>
        <sz val="11"/>
        <color rgb="FF000000"/>
        <rFont val="Calibri"/>
        <family val="2"/>
        <charset val="238"/>
        <scheme val="minor"/>
      </rPr>
      <t xml:space="preserve"> </t>
    </r>
    <r>
      <rPr>
        <sz val="11"/>
        <color rgb="FF000000"/>
        <rFont val="Calibri"/>
        <family val="2"/>
        <charset val="238"/>
        <scheme val="minor"/>
      </rPr>
      <t>Retrieved from: http://data.consilium.europa.eu/doc/document/ST-79-2014-INIT/pl/pdf.</t>
    </r>
  </si>
  <si>
    <r>
      <t xml:space="preserve">European Council. (2014b, December). </t>
    </r>
    <r>
      <rPr>
        <i/>
        <sz val="11"/>
        <color rgb="FF000000"/>
        <rFont val="Calibri"/>
        <family val="2"/>
        <charset val="238"/>
        <scheme val="minor"/>
      </rPr>
      <t xml:space="preserve">Konkluzje Prezydencji. </t>
    </r>
    <r>
      <rPr>
        <sz val="11"/>
        <color rgb="FF000000"/>
        <rFont val="Calibri"/>
        <family val="2"/>
        <charset val="238"/>
        <scheme val="minor"/>
      </rPr>
      <t>Brussels</t>
    </r>
    <r>
      <rPr>
        <i/>
        <sz val="11"/>
        <color rgb="FF000000"/>
        <rFont val="Calibri"/>
        <family val="2"/>
        <charset val="238"/>
        <scheme val="minor"/>
      </rPr>
      <t xml:space="preserve"> </t>
    </r>
    <r>
      <rPr>
        <sz val="11"/>
        <color rgb="FF000000"/>
        <rFont val="Calibri"/>
        <family val="2"/>
        <charset val="238"/>
        <scheme val="minor"/>
      </rPr>
      <t>Retrieved from: http://data.consilium.europa.eu/doc/document/ST-237-2014-INIT/pl/pdf.</t>
    </r>
  </si>
  <si>
    <r>
      <t xml:space="preserve">European Council. (2015a, June). </t>
    </r>
    <r>
      <rPr>
        <i/>
        <sz val="11"/>
        <color rgb="FF000000"/>
        <rFont val="Calibri"/>
        <family val="2"/>
        <charset val="238"/>
        <scheme val="minor"/>
      </rPr>
      <t xml:space="preserve">Konkluzje Prezydencji. </t>
    </r>
    <r>
      <rPr>
        <sz val="11"/>
        <color rgb="FF000000"/>
        <rFont val="Calibri"/>
        <family val="2"/>
        <charset val="238"/>
        <scheme val="minor"/>
      </rPr>
      <t>Brussels. Retrieved from: http://data.consilium.europa.eu/doc/document/ST-22-2015-INIT/pl/pdf.</t>
    </r>
  </si>
  <si>
    <r>
      <t xml:space="preserve">European Council. (2015b, December). </t>
    </r>
    <r>
      <rPr>
        <i/>
        <sz val="11"/>
        <color rgb="FF000000"/>
        <rFont val="Calibri"/>
        <family val="2"/>
        <charset val="238"/>
        <scheme val="minor"/>
      </rPr>
      <t xml:space="preserve">Konkluzje Prezydencji. </t>
    </r>
    <r>
      <rPr>
        <sz val="11"/>
        <color rgb="FF000000"/>
        <rFont val="Calibri"/>
        <family val="2"/>
        <charset val="238"/>
        <scheme val="minor"/>
      </rPr>
      <t>Brussels. Retrieved from:  http://www.consilium.europa.eu/pl/press/press-releases/2015/12/17/euco-conclusions-migration/pdf.</t>
    </r>
  </si>
  <si>
    <r>
      <t xml:space="preserve">Council of the EU. </t>
    </r>
    <r>
      <rPr>
        <sz val="11"/>
        <color rgb="FF000000"/>
        <rFont val="Calibri"/>
        <family val="2"/>
        <charset val="238"/>
        <scheme val="minor"/>
      </rPr>
      <t xml:space="preserve">(2001b, December). </t>
    </r>
    <r>
      <rPr>
        <i/>
        <sz val="11"/>
        <color rgb="FF000000"/>
        <rFont val="Calibri"/>
        <family val="2"/>
        <charset val="238"/>
        <scheme val="minor"/>
      </rPr>
      <t>Presidency Conclusions</t>
    </r>
    <r>
      <rPr>
        <sz val="11"/>
        <color rgb="FF00000A"/>
        <rFont val="Calibri"/>
        <family val="2"/>
        <charset val="238"/>
        <scheme val="minor"/>
      </rPr>
      <t> </t>
    </r>
    <r>
      <rPr>
        <i/>
        <sz val="11"/>
        <color rgb="FF000000"/>
        <rFont val="Calibri"/>
        <family val="2"/>
        <charset val="238"/>
        <scheme val="minor"/>
      </rPr>
      <t xml:space="preserve">. </t>
    </r>
    <r>
      <rPr>
        <sz val="11"/>
        <color rgb="FF000000"/>
        <rFont val="Calibri"/>
        <family val="2"/>
        <charset val="238"/>
        <scheme val="minor"/>
      </rPr>
      <t>Brussels. Retrieved from:</t>
    </r>
    <r>
      <rPr>
        <sz val="11"/>
        <color rgb="FF00000A"/>
        <rFont val="Calibri"/>
        <family val="2"/>
        <charset val="238"/>
        <scheme val="minor"/>
      </rPr>
      <t xml:space="preserve"> http://www.consilium.europa.eu/media/20950/68827.pdf.</t>
    </r>
  </si>
  <si>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</si>
  <si>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</si>
  <si>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</si>
  <si>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</si>
  <si>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</si>
  <si>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</si>
  <si>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</si>
  <si>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</si>
  <si>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</si>
  <si>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</si>
  <si>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</si>
  <si>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</si>
  <si>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t>Salient issues: salience and proximity measurement</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</si>
  <si>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</si>
  <si>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sz val="11"/>
        <color theme="1"/>
        <rFont val="Calibri"/>
        <family val="2"/>
        <scheme val="minor"/>
      </rPr>
      <t xml:space="preserve">Dataset: </t>
    </r>
    <r>
      <rPr>
        <b/>
        <sz val="11"/>
        <color theme="1"/>
        <rFont val="Calibri"/>
        <family val="2"/>
        <charset val="238"/>
        <scheme val="minor"/>
      </rPr>
      <t>SPaSIO/EU-Japan/goals and roles convergence</t>
    </r>
  </si>
  <si>
    <r>
      <rPr>
        <sz val="11"/>
        <rFont val="Calibri"/>
        <family val="2"/>
        <scheme val="minor"/>
      </rPr>
      <t xml:space="preserve">Case: </t>
    </r>
    <r>
      <rPr>
        <b/>
        <sz val="11"/>
        <color theme="1"/>
        <rFont val="Calibri"/>
        <family val="2"/>
        <scheme val="minor"/>
      </rPr>
      <t>EU-Japan</t>
    </r>
  </si>
  <si>
    <r>
      <rPr>
        <sz val="11"/>
        <rFont val="Calibri"/>
        <family val="2"/>
        <scheme val="minor"/>
      </rPr>
      <t xml:space="preserve">Timeframe (H2): </t>
    </r>
    <r>
      <rPr>
        <b/>
        <sz val="11"/>
        <color theme="1"/>
        <rFont val="Calibri"/>
        <family val="2"/>
        <scheme val="minor"/>
      </rPr>
      <t>2001-2015</t>
    </r>
  </si>
  <si>
    <r>
      <rPr>
        <sz val="11"/>
        <rFont val="Calibri"/>
        <family val="2"/>
        <scheme val="minor"/>
      </rPr>
      <t xml:space="preserve">Time series data intervals (H3): </t>
    </r>
    <r>
      <rPr>
        <b/>
        <sz val="11"/>
        <color theme="1"/>
        <rFont val="Calibri"/>
        <family val="2"/>
        <scheme val="minor"/>
      </rPr>
      <t>1991, 2001, 2015</t>
    </r>
  </si>
  <si>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</si>
  <si>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</si>
  <si>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</si>
  <si>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METODOLOGICAL ASSUMPTIONS: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</si>
  <si>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</si>
  <si>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</si>
  <si>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</si>
  <si>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</si>
  <si>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</si>
  <si>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</si>
  <si>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</si>
  <si>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</si>
  <si>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</si>
  <si>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</si>
  <si>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</si>
  <si>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</si>
  <si>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</si>
  <si>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</si>
  <si>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</si>
  <si>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</si>
  <si>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</si>
  <si>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</si>
  <si>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</si>
  <si>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Migration</t>
  </si>
  <si>
    <t>Peace, security and stability</t>
  </si>
  <si>
    <t>Terrorism</t>
  </si>
  <si>
    <t>Political issues</t>
  </si>
  <si>
    <t>Humanitarian issues</t>
  </si>
  <si>
    <t>Environment and energy</t>
  </si>
  <si>
    <t>International rules</t>
  </si>
  <si>
    <t>Human rights</t>
  </si>
  <si>
    <t>Democracy and civil society</t>
  </si>
  <si>
    <t>Economy and free trade</t>
  </si>
  <si>
    <t>Nuclear dangerous and weapons and Non-Ploriferation of Nuclear Treaty</t>
  </si>
  <si>
    <t>Natural disasters</t>
  </si>
  <si>
    <t>Culture</t>
  </si>
  <si>
    <t>Sustainable development</t>
  </si>
  <si>
    <t>Health/disease issues</t>
  </si>
  <si>
    <r>
      <rPr>
        <b/>
        <sz val="11"/>
        <color theme="1"/>
        <rFont val="Calibri"/>
        <family val="2"/>
        <scheme val="minor"/>
      </rPr>
      <t>strat_narra</t>
    </r>
    <r>
      <rPr>
        <sz val="11"/>
        <color rgb="FF000000"/>
        <rFont val="Calibri"/>
        <family val="2"/>
      </rPr>
      <t xml:space="preserve"> convergence scope</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</si>
  <si>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</si>
  <si>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r>
      <rPr>
        <sz val="11"/>
        <rFont val="Calibri"/>
        <family val="2"/>
        <scheme val="minor"/>
      </rPr>
      <t>Date of dta query</t>
    </r>
    <r>
      <rPr>
        <sz val="11"/>
        <color theme="1"/>
        <rFont val="Calibri"/>
        <family val="2"/>
        <scheme val="minor"/>
      </rPr>
      <t>:</t>
    </r>
    <r>
      <rPr>
        <b/>
        <sz val="11"/>
        <color theme="1"/>
        <rFont val="Calibri"/>
        <family val="2"/>
        <scheme val="minor"/>
      </rPr>
      <t xml:space="preserve"> 1.06.2016</t>
    </r>
  </si>
  <si>
    <r>
      <t xml:space="preserve">EBSCO. (2018). </t>
    </r>
    <r>
      <rPr>
        <i/>
        <sz val="11"/>
        <rFont val="Calibri"/>
        <family val="2"/>
        <charset val="238"/>
        <scheme val="minor"/>
      </rPr>
      <t>Academic Search Complete</t>
    </r>
    <r>
      <rPr>
        <sz val="11"/>
        <rFont val="Calibri"/>
        <family val="2"/>
        <charset val="238"/>
        <scheme val="minor"/>
      </rPr>
      <t>. Retrived from https://www.ebsco.com/products/research-databases</t>
    </r>
  </si>
  <si>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</si>
  <si>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r>
      <t xml:space="preserve">World Bank. (2016). </t>
    </r>
    <r>
      <rPr>
        <i/>
        <sz val="11"/>
        <rFont val="Calibri"/>
        <family val="2"/>
        <charset val="238"/>
        <scheme val="minor"/>
      </rPr>
      <t>GDP at market prices (current US$)</t>
    </r>
    <r>
      <rPr>
        <sz val="11"/>
        <rFont val="Calibri"/>
        <family val="2"/>
        <charset val="238"/>
        <scheme val="minor"/>
      </rPr>
      <t>. Retrived from: https://data.worldbank.org/indicator/NY.GDP.MKTP.CD.</t>
    </r>
  </si>
  <si>
    <r>
      <t xml:space="preserve">World Bank. (2016). </t>
    </r>
    <r>
      <rPr>
        <i/>
        <sz val="11"/>
        <color rgb="FF000000"/>
        <rFont val="Calibri"/>
        <family val="2"/>
        <charset val="238"/>
      </rPr>
      <t>GDP growth (annual %)</t>
    </r>
    <r>
      <rPr>
        <sz val="11"/>
        <color rgb="FF000000"/>
        <rFont val="Calibri"/>
        <family val="2"/>
        <charset val="238"/>
      </rPr>
      <t>. Retrived from: https://data.worldbank.org/indicator/NY.GDP.MKTP.KD.ZG</t>
    </r>
  </si>
  <si>
    <r>
      <t xml:space="preserve">World Bank. (2016). </t>
    </r>
    <r>
      <rPr>
        <i/>
        <sz val="11"/>
        <rFont val="Calibri"/>
        <family val="2"/>
        <charset val="238"/>
        <scheme val="minor"/>
      </rPr>
      <t>Population, total</t>
    </r>
    <r>
      <rPr>
        <sz val="11"/>
        <rFont val="Calibri"/>
        <family val="2"/>
        <charset val="238"/>
        <scheme val="minor"/>
      </rPr>
      <t>. Retrived from: http://data.worldbank.org/indicator/SP.POP.TOTL.</t>
    </r>
  </si>
  <si>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</si>
  <si>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</si>
  <si>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</si>
  <si>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</si>
  <si>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</si>
  <si>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</si>
  <si>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</si>
  <si>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</si>
  <si>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</si>
  <si>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</si>
  <si>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</si>
  <si>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</si>
  <si>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</si>
  <si>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</si>
  <si>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rPr>
        <i/>
        <sz val="11"/>
        <rFont val="Calibri"/>
        <family val="2"/>
        <scheme val="minor"/>
      </rPr>
      <t>Author:</t>
    </r>
    <r>
      <rPr>
        <b/>
        <i/>
        <sz val="11"/>
        <color theme="1"/>
        <rFont val="Calibri"/>
        <family val="2"/>
        <scheme val="minor"/>
      </rPr>
      <t xml:space="preserve"> Piotr Pięta</t>
    </r>
  </si>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</sst>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E+00"/>
  </numFmts>
  <fonts count="75" x14ac:knownFonts="1">
    <font>
      <sz val="12"/>
      <color rgb="FF000000"/>
      <name val="Calibri"/>
      <family val="2"/>
      <charset val="1"/>
    </font>
    <font>
      <sz val="11"/>
      <color theme="1"/>
      <name val="Calibri"/>
      <family val="2"/>
      <charset val="238"/>
      <scheme val="minor"/>
    </font>
    <font>
      <sz val="11"/>
      <color theme="1"/>
      <name val="Calibri"/>
      <family val="2"/>
      <charset val="238"/>
      <scheme val="minor"/>
    </font>
    <font>
      <i/>
      <sz val="12"/>
      <color rgb="FF000000"/>
      <name val="Calibri"/>
      <family val="2"/>
      <charset val="238"/>
    </font>
    <font>
      <b/>
      <sz val="12"/>
      <color rgb="FF000000"/>
      <name val="Calibri"/>
      <family val="2"/>
      <charset val="238"/>
    </font>
    <font>
      <b/>
      <i/>
      <sz val="12"/>
      <color rgb="FF000000"/>
      <name val="Calibri"/>
      <family val="2"/>
      <charset val="238"/>
    </font>
    <font>
      <i/>
      <u/>
      <sz val="12"/>
      <color rgb="FF000000"/>
      <name val="Calibri"/>
      <family val="2"/>
      <charset val="238"/>
    </font>
    <font>
      <sz val="12"/>
      <color rgb="FF000000"/>
      <name val="Calibri"/>
      <family val="2"/>
      <charset val="238"/>
    </font>
    <font>
      <sz val="12"/>
      <color rgb="FFD0CECE"/>
      <name val="Calibri"/>
      <family val="2"/>
      <charset val="238"/>
    </font>
    <font>
      <sz val="11"/>
      <color theme="1"/>
      <name val="Calibri"/>
      <family val="2"/>
      <scheme val="minor"/>
    </font>
    <font>
      <sz val="11"/>
      <color rgb="FF000000"/>
      <name val="Calibri"/>
      <family val="2"/>
      <scheme val="minor"/>
    </font>
    <font>
      <b/>
      <sz val="11"/>
      <color rgb="FFFF0000"/>
      <name val="Calibri"/>
      <family val="2"/>
      <scheme val="minor"/>
    </font>
    <font>
      <b/>
      <sz val="11"/>
      <color rgb="FF000000"/>
      <name val="Calibri"/>
      <family val="2"/>
      <scheme val="minor"/>
    </font>
    <font>
      <i/>
      <sz val="11"/>
      <color rgb="FF000000"/>
      <name val="Calibri"/>
      <family val="2"/>
      <scheme val="minor"/>
    </font>
    <font>
      <b/>
      <i/>
      <sz val="11"/>
      <color rgb="FF000000"/>
      <name val="Calibri"/>
      <family val="2"/>
      <scheme val="minor"/>
    </font>
    <font>
      <b/>
      <sz val="11"/>
      <color theme="1"/>
      <name val="Calibri"/>
      <family val="2"/>
      <scheme val="minor"/>
    </font>
    <font>
      <sz val="11"/>
      <color rgb="FFFF0000"/>
      <name val="Calibri"/>
      <family val="2"/>
      <scheme val="minor"/>
    </font>
    <font>
      <b/>
      <i/>
      <u/>
      <sz val="11"/>
      <color rgb="FF000000"/>
      <name val="Calibri"/>
      <family val="2"/>
      <scheme val="minor"/>
    </font>
    <font>
      <sz val="11"/>
      <color rgb="FFD0CECE"/>
      <name val="Calibri"/>
      <family val="2"/>
      <scheme val="minor"/>
    </font>
    <font>
      <b/>
      <i/>
      <sz val="11"/>
      <color rgb="FFFF0000"/>
      <name val="Calibri"/>
      <family val="2"/>
      <scheme val="minor"/>
    </font>
    <font>
      <i/>
      <sz val="11"/>
      <color theme="1"/>
      <name val="Calibri"/>
      <family val="2"/>
      <scheme val="minor"/>
    </font>
    <font>
      <b/>
      <sz val="11"/>
      <name val="Calibri"/>
      <family val="2"/>
      <scheme val="minor"/>
    </font>
    <font>
      <i/>
      <sz val="11"/>
      <color rgb="FFFF0000"/>
      <name val="Calibri"/>
      <family val="2"/>
      <scheme val="minor"/>
    </font>
    <font>
      <sz val="11"/>
      <color rgb="FFD9D9D9"/>
      <name val="Calibri"/>
      <family val="2"/>
      <scheme val="minor"/>
    </font>
    <font>
      <sz val="11"/>
      <color theme="1" tint="4.9989318521683403E-2"/>
      <name val="Calibri"/>
      <family val="2"/>
      <scheme val="minor"/>
    </font>
    <font>
      <b/>
      <sz val="12"/>
      <color theme="1"/>
      <name val="Calibri"/>
      <family val="2"/>
      <scheme val="minor"/>
    </font>
    <font>
      <b/>
      <sz val="12"/>
      <color theme="0" tint="-0.34998626667073579"/>
      <name val="Calibri"/>
      <family val="2"/>
      <charset val="238"/>
    </font>
    <font>
      <b/>
      <sz val="12"/>
      <color rgb="FF000000"/>
      <name val="Calibri"/>
      <family val="2"/>
    </font>
    <font>
      <sz val="12"/>
      <color rgb="FF000000"/>
      <name val="Calibri"/>
      <family val="2"/>
    </font>
    <font>
      <i/>
      <u/>
      <sz val="11"/>
      <color theme="1"/>
      <name val="Calibri"/>
      <family val="2"/>
      <charset val="238"/>
      <scheme val="minor"/>
    </font>
    <font>
      <sz val="11"/>
      <color rgb="FF000000"/>
      <name val="Calibri"/>
      <family val="2"/>
      <charset val="238"/>
      <scheme val="minor"/>
    </font>
    <font>
      <sz val="11"/>
      <color rgb="FF00000A"/>
      <name val="Calibri"/>
      <family val="2"/>
      <charset val="238"/>
      <scheme val="minor"/>
    </font>
    <font>
      <i/>
      <sz val="11"/>
      <color rgb="FF00000A"/>
      <name val="Calibri"/>
      <family val="2"/>
      <charset val="238"/>
      <scheme val="minor"/>
    </font>
    <font>
      <sz val="11"/>
      <color rgb="FF333333"/>
      <name val="Calibri"/>
      <family val="2"/>
      <charset val="238"/>
      <scheme val="minor"/>
    </font>
    <font>
      <i/>
      <sz val="11"/>
      <color rgb="FF333333"/>
      <name val="Calibri"/>
      <family val="2"/>
      <charset val="238"/>
      <scheme val="minor"/>
    </font>
    <font>
      <i/>
      <sz val="11"/>
      <color rgb="FF000000"/>
      <name val="Calibri"/>
      <family val="2"/>
      <charset val="238"/>
      <scheme val="minor"/>
    </font>
    <font>
      <sz val="11"/>
      <name val="Calibri"/>
      <family val="2"/>
      <charset val="238"/>
      <scheme val="minor"/>
    </font>
    <font>
      <i/>
      <sz val="11"/>
      <name val="Calibri"/>
      <family val="2"/>
      <charset val="238"/>
      <scheme val="minor"/>
    </font>
    <font>
      <b/>
      <sz val="11"/>
      <color rgb="FF00000A"/>
      <name val="Calibri"/>
      <family val="2"/>
      <charset val="238"/>
      <scheme val="minor"/>
    </font>
    <font>
      <b/>
      <sz val="11"/>
      <color theme="1"/>
      <name val="Calibri"/>
      <family val="2"/>
      <charset val="238"/>
      <scheme val="minor"/>
    </font>
    <font>
      <sz val="10"/>
      <name val="Arial"/>
      <family val="2"/>
      <charset val="238"/>
    </font>
    <font>
      <b/>
      <i/>
      <sz val="11"/>
      <color theme="1"/>
      <name val="Calibri"/>
      <family val="2"/>
      <scheme val="minor"/>
    </font>
    <font>
      <i/>
      <sz val="11"/>
      <name val="Calibri"/>
      <family val="2"/>
      <scheme val="minor"/>
    </font>
    <font>
      <sz val="8"/>
      <color rgb="FF222222"/>
      <name val="Arial"/>
      <family val="2"/>
      <charset val="238"/>
    </font>
    <font>
      <b/>
      <sz val="12"/>
      <color theme="1"/>
      <name val="Calibri"/>
      <family val="2"/>
      <charset val="238"/>
      <scheme val="minor"/>
    </font>
    <font>
      <sz val="11"/>
      <name val="Calibri"/>
      <family val="2"/>
      <scheme val="minor"/>
    </font>
    <font>
      <sz val="12"/>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
      <sz val="11"/>
      <color rgb="FF000000"/>
      <name val="Calibri"/>
      <family val="2"/>
      <charset val="238"/>
    </font>
    <font>
      <sz val="11"/>
      <name val="Calibri"/>
      <family val="2"/>
      <charset val="238"/>
    </font>
    <font>
      <i/>
      <sz val="11"/>
      <name val="Calibri"/>
      <family val="2"/>
      <charset val="238"/>
    </font>
    <font>
      <b/>
      <i/>
      <sz val="11"/>
      <name val="Calibri"/>
      <family val="2"/>
      <charset val="238"/>
    </font>
    <font>
      <b/>
      <sz val="11"/>
      <name val="Calibri"/>
      <family val="2"/>
      <charset val="238"/>
    </font>
    <font>
      <b/>
      <sz val="11"/>
      <color rgb="FFFF0000"/>
      <name val="Calibri"/>
      <family val="2"/>
    </font>
    <font>
      <sz val="11"/>
      <color rgb="FF000000"/>
      <name val="Calibri"/>
      <family val="2"/>
    </font>
    <font>
      <i/>
      <u/>
      <sz val="11"/>
      <color rgb="FF000000"/>
      <name val="Calibri"/>
      <family val="2"/>
    </font>
    <font>
      <b/>
      <sz val="11"/>
      <color rgb="FF000000"/>
      <name val="Calibri"/>
      <family val="2"/>
    </font>
    <font>
      <sz val="11"/>
      <color theme="1" tint="4.9989318521683403E-2"/>
      <name val="Calibri"/>
      <family val="2"/>
    </font>
    <font>
      <sz val="11"/>
      <color rgb="FFFF0000"/>
      <name val="Calibri"/>
      <family val="2"/>
    </font>
    <font>
      <i/>
      <u/>
      <sz val="11"/>
      <color theme="1"/>
      <name val="Calibri"/>
      <family val="2"/>
      <scheme val="minor"/>
    </font>
    <font>
      <i/>
      <sz val="11"/>
      <color rgb="FF000000"/>
      <name val="Calibri"/>
      <family val="2"/>
      <charset val="238"/>
    </font>
    <font>
      <i/>
      <sz val="11"/>
      <name val="Symbol"/>
      <family val="1"/>
      <charset val="2"/>
    </font>
    <font>
      <i/>
      <vertAlign val="subscript"/>
      <sz val="11"/>
      <name val="Calibri"/>
      <family val="2"/>
      <charset val="238"/>
    </font>
    <font>
      <i/>
      <sz val="12"/>
      <color rgb="FF000000"/>
      <name val="Calibri"/>
      <family val="2"/>
      <charset val="238"/>
      <scheme val="minor"/>
    </font>
    <font>
      <sz val="12"/>
      <color rgb="FF000000"/>
      <name val="Calibri"/>
      <family val="2"/>
      <charset val="238"/>
      <scheme val="minor"/>
    </font>
    <font>
      <b/>
      <i/>
      <sz val="12"/>
      <color rgb="FF000000"/>
      <name val="Calibri"/>
      <family val="2"/>
      <charset val="238"/>
      <scheme val="minor"/>
    </font>
    <font>
      <b/>
      <sz val="12"/>
      <color rgb="FF000000"/>
      <name val="Calibri"/>
      <family val="2"/>
      <charset val="238"/>
      <scheme val="minor"/>
    </font>
    <font>
      <b/>
      <i/>
      <sz val="12"/>
      <color theme="1"/>
      <name val="Calibri"/>
      <family val="2"/>
      <charset val="238"/>
      <scheme val="minor"/>
    </font>
    <font>
      <sz val="12"/>
      <color theme="1"/>
      <name val="Calibri"/>
      <family val="2"/>
      <charset val="238"/>
      <scheme val="minor"/>
    </font>
    <font>
      <b/>
      <sz val="11"/>
      <color rgb="FF000000"/>
      <name val="Calibri"/>
      <family val="2"/>
      <charset val="238"/>
      <scheme val="minor"/>
    </font>
    <font>
      <sz val="11"/>
      <color theme="1"/>
      <name val="Calibri"/>
      <family val="2"/>
    </font>
    <font>
      <sz val="11"/>
      <color rgb="FFD0CECE"/>
      <name val="Calibri"/>
      <family val="2"/>
    </font>
  </fonts>
  <fills count="23">
    <fill>
      <patternFill patternType="none"/>
    </fill>
    <fill>
      <patternFill patternType="gray125"/>
    </fill>
    <fill>
      <patternFill patternType="solid">
        <fgColor rgb="FFFF0000"/>
        <bgColor rgb="FFC00000"/>
      </patternFill>
    </fill>
    <fill>
      <patternFill patternType="solid">
        <fgColor rgb="FFA5A5A5"/>
        <bgColor rgb="FFAFABAB"/>
      </patternFill>
    </fill>
    <fill>
      <patternFill patternType="solid">
        <fgColor rgb="FF00B050"/>
        <bgColor rgb="FF008080"/>
      </patternFill>
    </fill>
    <fill>
      <patternFill patternType="solid">
        <fgColor rgb="FFFFFF00"/>
        <bgColor rgb="FFFFFF00"/>
      </patternFill>
    </fill>
    <fill>
      <patternFill patternType="solid">
        <fgColor rgb="FFFF8926"/>
        <bgColor rgb="FFED7D31"/>
      </patternFill>
    </fill>
    <fill>
      <patternFill patternType="solid">
        <fgColor rgb="FFFFC000"/>
        <bgColor rgb="FFFF8926"/>
      </patternFill>
    </fill>
    <fill>
      <patternFill patternType="solid">
        <fgColor rgb="FF92D050"/>
        <bgColor rgb="FFAFABAB"/>
      </patternFill>
    </fill>
    <fill>
      <patternFill patternType="solid">
        <fgColor rgb="FF7030A0"/>
        <bgColor rgb="FF993366"/>
      </patternFill>
    </fill>
    <fill>
      <patternFill patternType="solid">
        <fgColor rgb="FF00B0F0"/>
        <bgColor rgb="FF33CCCC"/>
      </patternFill>
    </fill>
    <fill>
      <patternFill patternType="solid">
        <fgColor rgb="FFED7D31"/>
        <bgColor rgb="FFFF8926"/>
      </patternFill>
    </fill>
    <fill>
      <patternFill patternType="solid">
        <fgColor rgb="FFFFC000"/>
        <bgColor rgb="FFFFC000"/>
      </patternFill>
    </fill>
    <fill>
      <patternFill patternType="solid">
        <fgColor rgb="FF7030A0"/>
        <bgColor indexed="64"/>
      </patternFill>
    </fill>
    <fill>
      <patternFill patternType="solid">
        <fgColor rgb="FF92D050"/>
        <bgColor indexed="64"/>
      </patternFill>
    </fill>
    <fill>
      <patternFill patternType="solid">
        <fgColor rgb="FF00B0F0"/>
        <bgColor indexed="64"/>
      </patternFill>
    </fill>
    <fill>
      <patternFill patternType="solid">
        <fgColor rgb="FFFFFF00"/>
        <bgColor rgb="FFC00000"/>
      </patternFill>
    </fill>
    <fill>
      <patternFill patternType="solid">
        <fgColor rgb="FFFF000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FF8926"/>
        <bgColor indexed="64"/>
      </patternFill>
    </fill>
    <fill>
      <patternFill patternType="solid">
        <fgColor rgb="FFFFC000"/>
        <bgColor indexed="64"/>
      </patternFill>
    </fill>
    <fill>
      <patternFill patternType="solid">
        <fgColor rgb="FF00B050"/>
        <bgColor indexed="64"/>
      </patternFill>
    </fill>
  </fills>
  <borders count="1">
    <border>
      <left/>
      <right/>
      <top/>
      <bottom/>
      <diagonal/>
    </border>
  </borders>
  <cellStyleXfs count="3">
    <xf numFmtId="0" fontId="0" fillId="0" borderId="0"/>
    <xf numFmtId="0" fontId="7" fillId="0" borderId="0"/>
    <xf numFmtId="0" fontId="40" fillId="0" borderId="0">
      <alignment vertical="center"/>
    </xf>
  </cellStyleXfs>
  <cellXfs count="180">
    <xf numFmtId="0" fontId="0" fillId="0" borderId="0" xfId="0"/>
    <xf numFmtId="0" fontId="0" fillId="0" borderId="0" xfId="0" applyFont="1"/>
    <xf numFmtId="0" fontId="0" fillId="3" borderId="0" xfId="0" applyFont="1" applyFill="1" applyBorder="1"/>
    <xf numFmtId="0" fontId="3" fillId="4" borderId="0" xfId="0" applyFont="1" applyFill="1" applyBorder="1" applyAlignment="1">
      <alignment horizontal="center" vertical="center"/>
    </xf>
    <xf numFmtId="0" fontId="0" fillId="5" borderId="0" xfId="0" applyFont="1" applyFill="1" applyBorder="1" applyAlignment="1">
      <alignment horizontal="center" vertical="center" wrapText="1"/>
    </xf>
    <xf numFmtId="0" fontId="4" fillId="0" borderId="0" xfId="0" applyFont="1"/>
    <xf numFmtId="0" fontId="0" fillId="3" borderId="0" xfId="0" applyFont="1" applyFill="1" applyBorder="1" applyAlignment="1">
      <alignment horizontal="center" wrapText="1"/>
    </xf>
    <xf numFmtId="0" fontId="0" fillId="0" borderId="0" xfId="0" applyFont="1" applyAlignment="1">
      <alignment horizontal="center" vertical="center" wrapText="1"/>
    </xf>
    <xf numFmtId="0" fontId="0" fillId="6" borderId="0" xfId="0" applyFont="1" applyFill="1" applyBorder="1"/>
    <xf numFmtId="0" fontId="0" fillId="4" borderId="0" xfId="0" applyFont="1" applyFill="1" applyBorder="1"/>
    <xf numFmtId="0" fontId="0" fillId="5" borderId="0" xfId="0" applyFont="1" applyFill="1" applyBorder="1"/>
    <xf numFmtId="0" fontId="5" fillId="0" borderId="0" xfId="0" applyFont="1" applyAlignment="1">
      <alignment horizontal="center"/>
    </xf>
    <xf numFmtId="0" fontId="0" fillId="0" borderId="0" xfId="0" applyFont="1" applyAlignment="1">
      <alignment horizontal="center"/>
    </xf>
    <xf numFmtId="0" fontId="6" fillId="0" borderId="0" xfId="0" applyFont="1"/>
    <xf numFmtId="0" fontId="8" fillId="0" borderId="0" xfId="0" applyFont="1" applyAlignment="1"/>
    <xf numFmtId="0" fontId="9" fillId="0" borderId="0" xfId="0" applyFont="1"/>
    <xf numFmtId="11" fontId="9" fillId="0" borderId="0" xfId="0" applyNumberFormat="1" applyFont="1"/>
    <xf numFmtId="0" fontId="10" fillId="0" borderId="0" xfId="0" applyFont="1" applyBorder="1"/>
    <xf numFmtId="0" fontId="10" fillId="5" borderId="0" xfId="0" applyFont="1" applyFill="1" applyBorder="1"/>
    <xf numFmtId="0" fontId="10" fillId="0" borderId="0" xfId="0" applyFont="1" applyFill="1"/>
    <xf numFmtId="0" fontId="10" fillId="0" borderId="0" xfId="0" applyFont="1"/>
    <xf numFmtId="0" fontId="11" fillId="0" borderId="0" xfId="0" applyFont="1"/>
    <xf numFmtId="0" fontId="12" fillId="4" borderId="0" xfId="0" applyFont="1" applyFill="1" applyBorder="1"/>
    <xf numFmtId="0" fontId="10" fillId="4" borderId="0" xfId="0" applyFont="1" applyFill="1" applyBorder="1"/>
    <xf numFmtId="0" fontId="12" fillId="0" borderId="0" xfId="0" applyFont="1" applyAlignment="1">
      <alignment horizontal="center"/>
    </xf>
    <xf numFmtId="0" fontId="12" fillId="0" borderId="0" xfId="0" applyFont="1"/>
    <xf numFmtId="0" fontId="10" fillId="0" borderId="0" xfId="1" applyFont="1"/>
    <xf numFmtId="0" fontId="14" fillId="0" borderId="0" xfId="0" applyFont="1"/>
    <xf numFmtId="0" fontId="13" fillId="0" borderId="0" xfId="0" applyFont="1"/>
    <xf numFmtId="0" fontId="12" fillId="7" borderId="0" xfId="0" applyFont="1" applyFill="1" applyBorder="1"/>
    <xf numFmtId="0" fontId="9" fillId="5" borderId="0" xfId="0" applyFont="1" applyFill="1" applyBorder="1"/>
    <xf numFmtId="0" fontId="15" fillId="7" borderId="0" xfId="0" applyFont="1" applyFill="1" applyBorder="1"/>
    <xf numFmtId="0" fontId="9" fillId="0" borderId="0" xfId="1" applyFont="1"/>
    <xf numFmtId="0" fontId="10" fillId="0" borderId="0" xfId="0" applyFont="1" applyFill="1" applyBorder="1"/>
    <xf numFmtId="164" fontId="9" fillId="0" borderId="0" xfId="1" applyNumberFormat="1" applyFont="1"/>
    <xf numFmtId="0" fontId="9" fillId="0" borderId="0" xfId="1" applyFont="1" applyFill="1"/>
    <xf numFmtId="0" fontId="9" fillId="16" borderId="0" xfId="0" applyFont="1" applyFill="1" applyBorder="1"/>
    <xf numFmtId="0" fontId="10" fillId="16" borderId="0" xfId="0" applyFont="1" applyFill="1" applyBorder="1"/>
    <xf numFmtId="0" fontId="13" fillId="0" borderId="0" xfId="0" applyFont="1" applyFill="1"/>
    <xf numFmtId="0" fontId="13" fillId="0" borderId="0" xfId="1" applyFont="1" applyFill="1"/>
    <xf numFmtId="0" fontId="13" fillId="0" borderId="0" xfId="0" applyFont="1" applyFill="1" applyBorder="1"/>
    <xf numFmtId="0" fontId="12" fillId="6" borderId="0" xfId="0" applyFont="1" applyFill="1" applyBorder="1"/>
    <xf numFmtId="0" fontId="10" fillId="6" borderId="0" xfId="0" applyFont="1" applyFill="1" applyBorder="1"/>
    <xf numFmtId="0" fontId="12" fillId="12" borderId="0" xfId="0" applyFont="1" applyFill="1" applyBorder="1"/>
    <xf numFmtId="0" fontId="16" fillId="0" borderId="0" xfId="0" applyFont="1" applyFill="1"/>
    <xf numFmtId="0" fontId="16" fillId="0" borderId="0" xfId="0" applyFont="1"/>
    <xf numFmtId="0" fontId="12" fillId="11" borderId="0" xfId="0" applyFont="1" applyFill="1" applyBorder="1"/>
    <xf numFmtId="0" fontId="17" fillId="0" borderId="0" xfId="0" applyFont="1"/>
    <xf numFmtId="0" fontId="13" fillId="0" borderId="0" xfId="1" applyFont="1"/>
    <xf numFmtId="0" fontId="10" fillId="13" borderId="0" xfId="0" applyFont="1" applyFill="1"/>
    <xf numFmtId="0" fontId="18" fillId="0" borderId="0" xfId="0" applyFont="1" applyFill="1" applyBorder="1"/>
    <xf numFmtId="0" fontId="18" fillId="0" borderId="0" xfId="0" applyFont="1" applyFill="1" applyBorder="1" applyAlignment="1">
      <alignment horizontal="center" vertical="center" wrapText="1"/>
    </xf>
    <xf numFmtId="0" fontId="18" fillId="0" borderId="0" xfId="0" applyFont="1" applyFill="1" applyBorder="1" applyAlignment="1">
      <alignment vertical="center" wrapText="1"/>
    </xf>
    <xf numFmtId="0" fontId="18" fillId="0" borderId="0" xfId="0" applyFont="1" applyFill="1" applyBorder="1" applyAlignment="1">
      <alignment horizontal="right" vertical="center" wrapText="1"/>
    </xf>
    <xf numFmtId="0" fontId="12" fillId="0" borderId="0" xfId="0" applyFont="1" applyFill="1" applyBorder="1"/>
    <xf numFmtId="0" fontId="19" fillId="0" borderId="0" xfId="0" applyFont="1" applyAlignment="1">
      <alignment vertical="center"/>
    </xf>
    <xf numFmtId="0" fontId="20" fillId="18" borderId="0" xfId="0" applyFont="1" applyFill="1"/>
    <xf numFmtId="0" fontId="19" fillId="18" borderId="0" xfId="0" applyFont="1" applyFill="1"/>
    <xf numFmtId="0" fontId="19" fillId="0" borderId="0" xfId="0" applyFont="1"/>
    <xf numFmtId="0" fontId="13" fillId="19" borderId="0" xfId="0" applyFont="1" applyFill="1"/>
    <xf numFmtId="0" fontId="22" fillId="0" borderId="0" xfId="0" applyFont="1"/>
    <xf numFmtId="0" fontId="11" fillId="0" borderId="0" xfId="0" applyFont="1" applyAlignment="1">
      <alignment vertical="center"/>
    </xf>
    <xf numFmtId="0" fontId="21" fillId="0" borderId="0" xfId="0" applyFont="1" applyBorder="1" applyAlignment="1" applyProtection="1"/>
    <xf numFmtId="0" fontId="23" fillId="0" borderId="0" xfId="0" applyFont="1"/>
    <xf numFmtId="0" fontId="23" fillId="0" borderId="0" xfId="0" applyFont="1" applyAlignment="1"/>
    <xf numFmtId="0" fontId="24" fillId="0" borderId="0" xfId="0" applyFont="1"/>
    <xf numFmtId="0" fontId="10" fillId="15" borderId="0" xfId="0" applyFont="1" applyFill="1"/>
    <xf numFmtId="0" fontId="24" fillId="8" borderId="0" xfId="0" applyFont="1" applyFill="1" applyBorder="1"/>
    <xf numFmtId="0" fontId="10" fillId="14" borderId="0" xfId="0" applyFont="1" applyFill="1"/>
    <xf numFmtId="0" fontId="24" fillId="9" borderId="0" xfId="0" applyFont="1" applyFill="1" applyBorder="1"/>
    <xf numFmtId="0" fontId="24" fillId="10" borderId="0" xfId="0" applyFont="1" applyFill="1" applyBorder="1"/>
    <xf numFmtId="0" fontId="0" fillId="22" borderId="0" xfId="0" applyFill="1"/>
    <xf numFmtId="0" fontId="25" fillId="0" borderId="0" xfId="0" applyFont="1" applyFill="1"/>
    <xf numFmtId="0" fontId="0" fillId="0" borderId="0" xfId="0" applyAlignment="1">
      <alignment horizontal="center" vertical="center" wrapText="1"/>
    </xf>
    <xf numFmtId="0" fontId="26" fillId="0" borderId="0" xfId="0" applyFont="1"/>
    <xf numFmtId="0" fontId="27" fillId="0" borderId="0" xfId="0" applyFont="1"/>
    <xf numFmtId="0" fontId="28" fillId="0" borderId="0" xfId="0" applyFont="1" applyAlignment="1">
      <alignment horizontal="center" vertical="center" wrapText="1"/>
    </xf>
    <xf numFmtId="0" fontId="29" fillId="0" borderId="0" xfId="0" applyFont="1" applyAlignment="1"/>
    <xf numFmtId="0" fontId="2" fillId="0" borderId="0" xfId="0" applyFont="1" applyFill="1" applyAlignment="1">
      <alignment horizontal="left" vertical="center"/>
    </xf>
    <xf numFmtId="0" fontId="30" fillId="0" borderId="0" xfId="0" applyFont="1"/>
    <xf numFmtId="0" fontId="31" fillId="0" borderId="0" xfId="0" applyFont="1"/>
    <xf numFmtId="0" fontId="36" fillId="0" borderId="0" xfId="0" applyFont="1" applyAlignment="1">
      <alignment horizontal="left" vertical="center"/>
    </xf>
    <xf numFmtId="0" fontId="38" fillId="0" borderId="0" xfId="0" applyFont="1" applyAlignment="1">
      <alignment horizontal="left" vertical="top"/>
    </xf>
    <xf numFmtId="0" fontId="35" fillId="0" borderId="0" xfId="0" applyFont="1" applyAlignment="1">
      <alignment horizontal="left" vertical="top"/>
    </xf>
    <xf numFmtId="0" fontId="30" fillId="0" borderId="0" xfId="0" applyFont="1" applyAlignment="1">
      <alignment horizontal="left" vertical="top" indent="1"/>
    </xf>
    <xf numFmtId="0" fontId="31" fillId="0" borderId="0" xfId="0" applyFont="1" applyAlignment="1">
      <alignment horizontal="left" vertical="top"/>
    </xf>
    <xf numFmtId="0" fontId="30" fillId="0" borderId="0" xfId="0" applyFont="1" applyAlignment="1">
      <alignment horizontal="left" vertical="top"/>
    </xf>
    <xf numFmtId="0" fontId="38" fillId="0" borderId="0" xfId="0" applyFont="1" applyAlignment="1">
      <alignment vertical="top"/>
    </xf>
    <xf numFmtId="0" fontId="31" fillId="0" borderId="0" xfId="0" applyFont="1" applyAlignment="1">
      <alignment vertical="top"/>
    </xf>
    <xf numFmtId="0" fontId="32" fillId="0" borderId="0" xfId="0" applyFont="1" applyAlignment="1">
      <alignment horizontal="left" vertical="top"/>
    </xf>
    <xf numFmtId="0" fontId="40" fillId="0" borderId="0" xfId="2">
      <alignment vertical="center"/>
    </xf>
    <xf numFmtId="0" fontId="39" fillId="17" borderId="0" xfId="2" applyFont="1" applyFill="1" applyAlignment="1">
      <alignment horizontal="center"/>
    </xf>
    <xf numFmtId="0" fontId="39" fillId="0" borderId="0" xfId="2" applyFont="1" applyFill="1" applyAlignment="1">
      <alignment horizontal="center"/>
    </xf>
    <xf numFmtId="0" fontId="15" fillId="0" borderId="0" xfId="2" applyFont="1" applyFill="1" applyAlignment="1">
      <alignment horizontal="center"/>
    </xf>
    <xf numFmtId="0" fontId="41" fillId="0" borderId="0" xfId="2" applyFont="1" applyFill="1" applyBorder="1" applyAlignment="1">
      <alignment horizontal="center" vertical="center"/>
    </xf>
    <xf numFmtId="0" fontId="43" fillId="0" borderId="0" xfId="2" applyFont="1">
      <alignment vertical="center"/>
    </xf>
    <xf numFmtId="0" fontId="15" fillId="0" borderId="0" xfId="2" applyFont="1" applyFill="1" applyBorder="1" applyAlignment="1">
      <alignment horizontal="left" vertical="center"/>
    </xf>
    <xf numFmtId="0" fontId="39" fillId="0" borderId="0" xfId="2" applyFont="1" applyFill="1" applyBorder="1" applyAlignment="1">
      <alignment horizontal="left" vertical="center" wrapText="1"/>
    </xf>
    <xf numFmtId="0" fontId="44" fillId="0" borderId="0" xfId="2" applyFont="1" applyFill="1" applyBorder="1" applyAlignment="1">
      <alignment horizontal="left" vertical="center" wrapText="1"/>
    </xf>
    <xf numFmtId="0" fontId="45" fillId="0" borderId="0" xfId="2" applyFont="1" applyAlignment="1">
      <alignment horizontal="left"/>
    </xf>
    <xf numFmtId="0" fontId="36" fillId="0" borderId="0" xfId="2" applyFont="1" applyAlignment="1">
      <alignment vertical="center"/>
    </xf>
    <xf numFmtId="0" fontId="46" fillId="0" borderId="0" xfId="2" applyFont="1">
      <alignment vertical="center"/>
    </xf>
    <xf numFmtId="0" fontId="45" fillId="0" borderId="0" xfId="2" applyFont="1" applyFill="1" applyBorder="1" applyAlignment="1">
      <alignment horizontal="left" vertical="center" wrapText="1"/>
    </xf>
    <xf numFmtId="0" fontId="15" fillId="0" borderId="0" xfId="2" applyFont="1" applyAlignment="1">
      <alignment wrapText="1"/>
    </xf>
    <xf numFmtId="0" fontId="44" fillId="0" borderId="0" xfId="2" applyFont="1" applyFill="1" applyBorder="1" applyAlignment="1">
      <alignment horizontal="left" vertical="center"/>
    </xf>
    <xf numFmtId="0" fontId="45" fillId="0" borderId="0" xfId="2" applyFont="1" applyAlignment="1"/>
    <xf numFmtId="0" fontId="36" fillId="0" borderId="0" xfId="2" applyFont="1" applyAlignment="1"/>
    <xf numFmtId="0" fontId="9" fillId="0" borderId="0" xfId="2" applyFont="1" applyAlignment="1"/>
    <xf numFmtId="0" fontId="47" fillId="0" borderId="0" xfId="2" applyFont="1" applyAlignment="1"/>
    <xf numFmtId="0" fontId="48" fillId="0" borderId="0" xfId="2" applyFont="1" applyAlignment="1"/>
    <xf numFmtId="0" fontId="49" fillId="0" borderId="0" xfId="2" applyFont="1" applyAlignment="1">
      <alignment wrapText="1"/>
    </xf>
    <xf numFmtId="0" fontId="40" fillId="17" borderId="0" xfId="2" applyFill="1" applyAlignment="1"/>
    <xf numFmtId="0" fontId="45" fillId="0" borderId="0" xfId="0" applyFont="1" applyAlignment="1">
      <alignment vertical="center"/>
    </xf>
    <xf numFmtId="0" fontId="45" fillId="0" borderId="0" xfId="0" applyFont="1" applyAlignment="1">
      <alignment vertical="center" wrapText="1"/>
    </xf>
    <xf numFmtId="0" fontId="52" fillId="0" borderId="0" xfId="0" applyFont="1" applyFill="1" applyAlignment="1">
      <alignment horizontal="left" vertical="center"/>
    </xf>
    <xf numFmtId="0" fontId="56" fillId="0" borderId="0" xfId="0" applyFont="1" applyAlignment="1">
      <alignment horizontal="right"/>
    </xf>
    <xf numFmtId="0" fontId="57" fillId="0" borderId="0" xfId="0" applyFont="1"/>
    <xf numFmtId="0" fontId="58" fillId="0" borderId="0" xfId="0" applyFont="1"/>
    <xf numFmtId="0" fontId="57" fillId="0" borderId="0" xfId="0" applyFont="1" applyAlignment="1">
      <alignment horizontal="right"/>
    </xf>
    <xf numFmtId="0" fontId="59" fillId="0" borderId="0" xfId="0" applyFont="1"/>
    <xf numFmtId="0" fontId="59" fillId="0" borderId="0" xfId="0" applyFont="1" applyAlignment="1">
      <alignment horizontal="right"/>
    </xf>
    <xf numFmtId="0" fontId="57" fillId="4" borderId="0" xfId="0" applyFont="1" applyFill="1" applyBorder="1"/>
    <xf numFmtId="0" fontId="57" fillId="5" borderId="0" xfId="0" applyFont="1" applyFill="1" applyBorder="1"/>
    <xf numFmtId="0" fontId="60" fillId="5" borderId="0" xfId="0" applyFont="1" applyFill="1" applyBorder="1"/>
    <xf numFmtId="0" fontId="61" fillId="0" borderId="0" xfId="0" applyFont="1"/>
    <xf numFmtId="0" fontId="62" fillId="0" borderId="0" xfId="0" applyFont="1" applyAlignment="1"/>
    <xf numFmtId="0" fontId="57" fillId="0" borderId="0" xfId="0" applyFont="1" applyFill="1" applyAlignment="1">
      <alignment vertical="center"/>
    </xf>
    <xf numFmtId="0" fontId="29" fillId="0" borderId="0" xfId="0" applyFont="1" applyFill="1" applyAlignment="1"/>
    <xf numFmtId="0" fontId="53" fillId="0" borderId="0" xfId="0" applyFont="1" applyFill="1" applyAlignment="1">
      <alignment horizontal="justify" vertical="center"/>
    </xf>
    <xf numFmtId="0" fontId="51" fillId="0" borderId="0" xfId="0" applyFont="1" applyFill="1" applyAlignment="1">
      <alignment horizontal="left" vertical="center"/>
    </xf>
    <xf numFmtId="0" fontId="36" fillId="0" borderId="0" xfId="0" applyFont="1" applyFill="1" applyAlignment="1">
      <alignment horizontal="left" vertical="center"/>
    </xf>
    <xf numFmtId="0" fontId="45" fillId="0" borderId="0" xfId="0" applyFont="1" applyFill="1" applyAlignment="1">
      <alignment horizontal="left" vertical="center" wrapText="1"/>
    </xf>
    <xf numFmtId="0" fontId="63" fillId="0" borderId="0" xfId="0" applyFont="1" applyFill="1" applyAlignment="1">
      <alignment horizontal="left" vertical="center" wrapText="1"/>
    </xf>
    <xf numFmtId="0" fontId="45" fillId="0" borderId="0" xfId="0" applyFont="1" applyFill="1" applyAlignment="1">
      <alignment horizontal="left" vertical="center"/>
    </xf>
    <xf numFmtId="0" fontId="45" fillId="0" borderId="0" xfId="0" applyFont="1" applyFill="1" applyAlignment="1">
      <alignment vertical="center" wrapText="1"/>
    </xf>
    <xf numFmtId="0" fontId="52" fillId="0" borderId="0" xfId="0" applyFont="1" applyFill="1" applyAlignment="1">
      <alignment vertical="center"/>
    </xf>
    <xf numFmtId="0" fontId="45" fillId="0" borderId="0" xfId="0" applyFont="1" applyFill="1" applyAlignment="1">
      <alignment vertical="center"/>
    </xf>
    <xf numFmtId="0" fontId="51" fillId="0" borderId="0" xfId="0" applyFont="1"/>
    <xf numFmtId="0" fontId="67" fillId="0" borderId="0" xfId="0" applyFont="1"/>
    <xf numFmtId="0" fontId="68" fillId="0" borderId="0" xfId="0" applyFont="1"/>
    <xf numFmtId="0" fontId="66" fillId="0" borderId="0" xfId="0" applyFont="1"/>
    <xf numFmtId="0" fontId="68" fillId="0" borderId="0" xfId="0" applyFont="1" applyAlignment="1">
      <alignment horizontal="center" vertical="center" wrapText="1"/>
    </xf>
    <xf numFmtId="0" fontId="67" fillId="0" borderId="0" xfId="0" applyFont="1" applyAlignment="1">
      <alignment horizontal="center" vertical="center" wrapText="1"/>
    </xf>
    <xf numFmtId="0" fontId="68" fillId="0" borderId="0" xfId="0" applyFont="1" applyAlignment="1">
      <alignment horizontal="center"/>
    </xf>
    <xf numFmtId="0" fontId="69" fillId="0" borderId="0" xfId="0" applyFont="1"/>
    <xf numFmtId="0" fontId="70" fillId="17" borderId="0" xfId="0" applyFont="1" applyFill="1"/>
    <xf numFmtId="0" fontId="71" fillId="20" borderId="0" xfId="0" applyFont="1" applyFill="1"/>
    <xf numFmtId="0" fontId="71" fillId="21" borderId="0" xfId="0" applyFont="1" applyFill="1"/>
    <xf numFmtId="0" fontId="67" fillId="20" borderId="0" xfId="0" applyFont="1" applyFill="1"/>
    <xf numFmtId="0" fontId="67" fillId="21" borderId="0" xfId="0" applyFont="1" applyFill="1"/>
    <xf numFmtId="0" fontId="72" fillId="0" borderId="0" xfId="0" applyFont="1"/>
    <xf numFmtId="0" fontId="21" fillId="0" borderId="0" xfId="0" applyFont="1" applyFill="1" applyAlignment="1">
      <alignment horizontal="center" vertical="center"/>
    </xf>
    <xf numFmtId="10" fontId="10" fillId="0" borderId="0" xfId="0" applyNumberFormat="1" applyFont="1" applyAlignment="1">
      <alignment horizontal="center"/>
    </xf>
    <xf numFmtId="0" fontId="56" fillId="0" borderId="0" xfId="0" applyFont="1"/>
    <xf numFmtId="0" fontId="12" fillId="0" borderId="0" xfId="0" applyFont="1" applyAlignment="1">
      <alignment horizontal="left"/>
    </xf>
    <xf numFmtId="0" fontId="73" fillId="0" borderId="0" xfId="0" applyFont="1"/>
    <xf numFmtId="0" fontId="73" fillId="6" borderId="0" xfId="0" applyFont="1" applyFill="1" applyBorder="1"/>
    <xf numFmtId="0" fontId="74" fillId="0" borderId="0" xfId="0" applyFont="1" applyAlignment="1"/>
    <xf numFmtId="0" fontId="74" fillId="0" borderId="0" xfId="0" applyFont="1" applyFill="1" applyBorder="1"/>
    <xf numFmtId="0" fontId="73" fillId="5" borderId="0" xfId="0" applyFont="1" applyFill="1" applyBorder="1"/>
    <xf numFmtId="0" fontId="15" fillId="0" borderId="0" xfId="0" applyFont="1" applyFill="1" applyAlignment="1">
      <alignment horizontal="left"/>
    </xf>
    <xf numFmtId="0" fontId="57" fillId="0" borderId="0" xfId="0" applyFont="1" applyFill="1"/>
    <xf numFmtId="0" fontId="57" fillId="0" borderId="0" xfId="0" applyFont="1" applyFill="1" applyAlignment="1">
      <alignment horizontal="right"/>
    </xf>
    <xf numFmtId="0" fontId="57" fillId="22" borderId="0" xfId="0" applyFont="1" applyFill="1"/>
    <xf numFmtId="0" fontId="1" fillId="0" borderId="0" xfId="0" applyFont="1" applyFill="1" applyAlignment="1"/>
    <xf numFmtId="0" fontId="0" fillId="0" borderId="0" xfId="0" applyFont="1" applyAlignment="1"/>
    <xf numFmtId="0" fontId="51" fillId="0" borderId="0" xfId="0" applyFont="1" applyAlignment="1">
      <alignment horizontal="left" vertical="center"/>
    </xf>
    <xf numFmtId="0" fontId="45" fillId="0" borderId="0" xfId="0" applyFont="1" applyFill="1" applyAlignment="1">
      <alignment horizontal="left"/>
    </xf>
    <xf numFmtId="0" fontId="45" fillId="0" borderId="0" xfId="0" applyFont="1" applyFill="1" applyAlignment="1"/>
    <xf numFmtId="0" fontId="44" fillId="0" borderId="0" xfId="2" applyFont="1" applyFill="1" applyBorder="1" applyAlignment="1">
      <alignment horizontal="left" vertical="center" wrapText="1"/>
    </xf>
    <xf numFmtId="0" fontId="39" fillId="0" borderId="0" xfId="2" applyFont="1" applyFill="1" applyBorder="1" applyAlignment="1">
      <alignment horizontal="left" vertical="center"/>
    </xf>
    <xf numFmtId="0" fontId="66" fillId="2" borderId="0" xfId="0" applyFont="1" applyFill="1" applyBorder="1" applyAlignment="1">
      <alignment horizontal="center" vertical="center" wrapText="1"/>
    </xf>
    <xf numFmtId="0" fontId="66" fillId="0" borderId="0" xfId="0" applyFont="1" applyBorder="1" applyAlignment="1">
      <alignment horizontal="center" vertical="center" wrapText="1"/>
    </xf>
    <xf numFmtId="0" fontId="18" fillId="0" borderId="0" xfId="0" applyFont="1" applyFill="1" applyBorder="1" applyAlignment="1">
      <alignment vertical="center" wrapText="1"/>
    </xf>
    <xf numFmtId="0" fontId="18" fillId="0" borderId="0" xfId="0" applyFont="1" applyFill="1" applyBorder="1" applyAlignment="1">
      <alignment horizontal="center" vertical="center" wrapText="1"/>
    </xf>
    <xf numFmtId="0" fontId="12" fillId="0" borderId="0" xfId="0" applyFont="1" applyBorder="1" applyAlignment="1">
      <alignment horizontal="center"/>
    </xf>
    <xf numFmtId="0" fontId="12" fillId="0" borderId="0" xfId="0" applyFont="1" applyFill="1" applyBorder="1" applyAlignment="1">
      <alignment horizontal="center" vertical="center" wrapText="1"/>
    </xf>
    <xf numFmtId="0" fontId="10" fillId="5" borderId="0" xfId="0" applyFont="1" applyFill="1" applyBorder="1" applyAlignment="1">
      <alignment horizontal="center"/>
    </xf>
    <xf numFmtId="0" fontId="13" fillId="0" borderId="0" xfId="0" applyFont="1" applyBorder="1" applyAlignment="1">
      <alignment horizontal="center"/>
    </xf>
    <xf numFmtId="0" fontId="10" fillId="0" borderId="0" xfId="0" applyFont="1" applyBorder="1" applyAlignment="1">
      <alignment horizontal="center"/>
    </xf>
  </cellXfs>
  <cellStyles count="3">
    <cellStyle name="Normalny" xfId="0" builtinId="0"/>
    <cellStyle name="Normalny 2" xfId="2"/>
    <cellStyle name="Tekst objaśnienia" xfId="1" builtinId="53" customBuiltin="1"/>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8000"/>
      <rgbColor rgb="FF000080"/>
      <rgbColor rgb="FFBF9000"/>
      <rgbColor rgb="FF800080"/>
      <rgbColor rgb="FF008080"/>
      <rgbColor rgb="FFD0CECE"/>
      <rgbColor rgb="FF5B9BD5"/>
      <rgbColor rgb="FFAFABAB"/>
      <rgbColor rgb="FF7030A0"/>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B0F0"/>
      <rgbColor rgb="FFCCFFFF"/>
      <rgbColor rgb="FFCCFFCC"/>
      <rgbColor rgb="FFFFFF99"/>
      <rgbColor rgb="FF99CCFF"/>
      <rgbColor rgb="FFFF99CC"/>
      <rgbColor rgb="FFCC99FF"/>
      <rgbColor rgb="FFFFCC99"/>
      <rgbColor rgb="FF4A86E8"/>
      <rgbColor rgb="FF33CCCC"/>
      <rgbColor rgb="FF92D050"/>
      <rgbColor rgb="FFFFC000"/>
      <rgbColor rgb="FFFF8926"/>
      <rgbColor rgb="FFED7D31"/>
      <rgbColor rgb="FF666699"/>
      <rgbColor rgb="FFA5A5A5"/>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8E5E17EA-BE71-4964-BC24-BF874D93929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54000</xdr:colOff>
      <xdr:row>0</xdr:row>
      <xdr:rowOff>0</xdr:rowOff>
    </xdr:from>
    <xdr:to>
      <xdr:col>6</xdr:col>
      <xdr:colOff>576270</xdr:colOff>
      <xdr:row>22</xdr:row>
      <xdr:rowOff>158040</xdr:rowOff>
    </xdr:to>
    <xdr:sp macro="" textlink="">
      <xdr:nvSpPr>
        <xdr:cNvPr id="2" name="CustomShape 1" hidden="1">
          <a:extLst>
            <a:ext uri="{FF2B5EF4-FFF2-40B4-BE49-F238E27FC236}">
              <a16:creationId xmlns:a16="http://schemas.microsoft.com/office/drawing/2014/main" xmlns="" id="{00000000-0008-0000-0000-000002000000}"/>
            </a:ext>
          </a:extLst>
        </xdr:cNvPr>
        <xdr:cNvSpPr/>
      </xdr:nvSpPr>
      <xdr:spPr>
        <a:xfrm>
          <a:off x="54000" y="0"/>
          <a:ext cx="6730200" cy="6415920"/>
        </a:xfrm>
        <a:prstGeom prst="rect">
          <a:avLst/>
        </a:prstGeo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3" name="CustomShape 1">
          <a:extLst>
            <a:ext uri="{FF2B5EF4-FFF2-40B4-BE49-F238E27FC236}">
              <a16:creationId xmlns:a16="http://schemas.microsoft.com/office/drawing/2014/main" xmlns="" id="{00000000-0008-0000-0000-000003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4" name="CustomShape 1">
          <a:extLst>
            <a:ext uri="{FF2B5EF4-FFF2-40B4-BE49-F238E27FC236}">
              <a16:creationId xmlns:a16="http://schemas.microsoft.com/office/drawing/2014/main" xmlns="" id="{00000000-0008-0000-0000-000004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5" name="CustomShape 1">
          <a:extLst>
            <a:ext uri="{FF2B5EF4-FFF2-40B4-BE49-F238E27FC236}">
              <a16:creationId xmlns:a16="http://schemas.microsoft.com/office/drawing/2014/main" xmlns="" id="{00000000-0008-0000-0000-000005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6" name="CustomShape 1">
          <a:extLst>
            <a:ext uri="{FF2B5EF4-FFF2-40B4-BE49-F238E27FC236}">
              <a16:creationId xmlns:a16="http://schemas.microsoft.com/office/drawing/2014/main" xmlns="" id="{00000000-0008-0000-0000-000006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7" name="CustomShape 1">
          <a:extLst>
            <a:ext uri="{FF2B5EF4-FFF2-40B4-BE49-F238E27FC236}">
              <a16:creationId xmlns:a16="http://schemas.microsoft.com/office/drawing/2014/main" xmlns="" id="{00000000-0008-0000-0000-000007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8" name="CustomShape 1">
          <a:extLst>
            <a:ext uri="{FF2B5EF4-FFF2-40B4-BE49-F238E27FC236}">
              <a16:creationId xmlns:a16="http://schemas.microsoft.com/office/drawing/2014/main" xmlns="" id="{00000000-0008-0000-0000-000008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9" name="CustomShape 1">
          <a:extLst>
            <a:ext uri="{FF2B5EF4-FFF2-40B4-BE49-F238E27FC236}">
              <a16:creationId xmlns:a16="http://schemas.microsoft.com/office/drawing/2014/main" xmlns="" id="{00000000-0008-0000-0000-000009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10" name="CustomShape 1">
          <a:extLst>
            <a:ext uri="{FF2B5EF4-FFF2-40B4-BE49-F238E27FC236}">
              <a16:creationId xmlns:a16="http://schemas.microsoft.com/office/drawing/2014/main" xmlns="" id="{00000000-0008-0000-0000-00000A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11" name="CustomShape 1">
          <a:extLst>
            <a:ext uri="{FF2B5EF4-FFF2-40B4-BE49-F238E27FC236}">
              <a16:creationId xmlns:a16="http://schemas.microsoft.com/office/drawing/2014/main" xmlns="" id="{00000000-0008-0000-0000-00000B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12" name="CustomShape 1">
          <a:extLst>
            <a:ext uri="{FF2B5EF4-FFF2-40B4-BE49-F238E27FC236}">
              <a16:creationId xmlns:a16="http://schemas.microsoft.com/office/drawing/2014/main" xmlns="" id="{00000000-0008-0000-0000-00000C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13" name="CustomShape 1">
          <a:extLst>
            <a:ext uri="{FF2B5EF4-FFF2-40B4-BE49-F238E27FC236}">
              <a16:creationId xmlns:a16="http://schemas.microsoft.com/office/drawing/2014/main" xmlns="" id="{00000000-0008-0000-0000-00000D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6</xdr:col>
      <xdr:colOff>576270</xdr:colOff>
      <xdr:row>22</xdr:row>
      <xdr:rowOff>158040</xdr:rowOff>
    </xdr:to>
    <xdr:sp macro="" textlink="">
      <xdr:nvSpPr>
        <xdr:cNvPr id="14" name="CustomShape 1">
          <a:extLst>
            <a:ext uri="{FF2B5EF4-FFF2-40B4-BE49-F238E27FC236}">
              <a16:creationId xmlns:a16="http://schemas.microsoft.com/office/drawing/2014/main" xmlns="" id="{00000000-0008-0000-0000-00000E000000}"/>
            </a:ext>
          </a:extLst>
        </xdr:cNvPr>
        <xdr:cNvSpPr/>
      </xdr:nvSpPr>
      <xdr:spPr>
        <a:xfrm>
          <a:off x="54000" y="0"/>
          <a:ext cx="6730200" cy="641592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0</xdr:col>
      <xdr:colOff>0</xdr:colOff>
      <xdr:row>0</xdr:row>
      <xdr:rowOff>0</xdr:rowOff>
    </xdr:from>
    <xdr:to>
      <xdr:col>5</xdr:col>
      <xdr:colOff>82550</xdr:colOff>
      <xdr:row>22</xdr:row>
      <xdr:rowOff>158750</xdr:rowOff>
    </xdr:to>
    <xdr:sp macro="" textlink="">
      <xdr:nvSpPr>
        <xdr:cNvPr id="1038" name="shapetype_202" hidden="1">
          <a:extLst>
            <a:ext uri="{FF2B5EF4-FFF2-40B4-BE49-F238E27FC236}">
              <a16:creationId xmlns:a16="http://schemas.microsoft.com/office/drawing/2014/main" xmlns="" id="{00000000-0008-0000-0000-00000E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82550</xdr:colOff>
      <xdr:row>22</xdr:row>
      <xdr:rowOff>158750</xdr:rowOff>
    </xdr:to>
    <xdr:sp macro="" textlink="">
      <xdr:nvSpPr>
        <xdr:cNvPr id="1036" name="shapetype_202" hidden="1">
          <a:extLst>
            <a:ext uri="{FF2B5EF4-FFF2-40B4-BE49-F238E27FC236}">
              <a16:creationId xmlns:a16="http://schemas.microsoft.com/office/drawing/2014/main" xmlns="" id="{00000000-0008-0000-0000-00000C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82550</xdr:colOff>
      <xdr:row>22</xdr:row>
      <xdr:rowOff>158750</xdr:rowOff>
    </xdr:to>
    <xdr:sp macro="" textlink="">
      <xdr:nvSpPr>
        <xdr:cNvPr id="1034" name="shapetype_202" hidden="1">
          <a:extLst>
            <a:ext uri="{FF2B5EF4-FFF2-40B4-BE49-F238E27FC236}">
              <a16:creationId xmlns:a16="http://schemas.microsoft.com/office/drawing/2014/main" xmlns="" id="{00000000-0008-0000-0000-00000A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82550</xdr:colOff>
      <xdr:row>22</xdr:row>
      <xdr:rowOff>158750</xdr:rowOff>
    </xdr:to>
    <xdr:sp macro="" textlink="">
      <xdr:nvSpPr>
        <xdr:cNvPr id="1032" name="shapetype_202" hidden="1">
          <a:extLst>
            <a:ext uri="{FF2B5EF4-FFF2-40B4-BE49-F238E27FC236}">
              <a16:creationId xmlns:a16="http://schemas.microsoft.com/office/drawing/2014/main" xmlns="" id="{00000000-0008-0000-0000-000008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82550</xdr:colOff>
      <xdr:row>22</xdr:row>
      <xdr:rowOff>158750</xdr:rowOff>
    </xdr:to>
    <xdr:sp macro="" textlink="">
      <xdr:nvSpPr>
        <xdr:cNvPr id="1030" name="shapetype_202" hidden="1">
          <a:extLst>
            <a:ext uri="{FF2B5EF4-FFF2-40B4-BE49-F238E27FC236}">
              <a16:creationId xmlns:a16="http://schemas.microsoft.com/office/drawing/2014/main" xmlns="" id="{00000000-0008-0000-0000-000006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82550</xdr:colOff>
      <xdr:row>22</xdr:row>
      <xdr:rowOff>158750</xdr:rowOff>
    </xdr:to>
    <xdr:sp macro="" textlink="">
      <xdr:nvSpPr>
        <xdr:cNvPr id="1028" name="shapetype_202" hidden="1">
          <a:extLst>
            <a:ext uri="{FF2B5EF4-FFF2-40B4-BE49-F238E27FC236}">
              <a16:creationId xmlns:a16="http://schemas.microsoft.com/office/drawing/2014/main" xmlns="" id="{00000000-0008-0000-0000-000004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82550</xdr:colOff>
      <xdr:row>22</xdr:row>
      <xdr:rowOff>158750</xdr:rowOff>
    </xdr:to>
    <xdr:sp macro="" textlink="">
      <xdr:nvSpPr>
        <xdr:cNvPr id="1026" name="shapetype_202" hidden="1">
          <a:extLst>
            <a:ext uri="{FF2B5EF4-FFF2-40B4-BE49-F238E27FC236}">
              <a16:creationId xmlns:a16="http://schemas.microsoft.com/office/drawing/2014/main" xmlns="" id="{00000000-0008-0000-0000-000002040000}"/>
            </a:ext>
          </a:extLst>
        </xdr:cNvPr>
        <xdr:cNvSpPr txBox="1">
          <a:spLocks noSelect="1" noChangeArrowheads="1"/>
        </xdr:cNvSpPr>
      </xdr:nvSpPr>
      <xdr:spPr bwMode="auto">
        <a:xfrm>
          <a:off x="0" y="0"/>
          <a:ext cx="6350000" cy="6350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54000</xdr:colOff>
      <xdr:row>0</xdr:row>
      <xdr:rowOff>0</xdr:rowOff>
    </xdr:from>
    <xdr:to>
      <xdr:col>7</xdr:col>
      <xdr:colOff>1306570</xdr:colOff>
      <xdr:row>38</xdr:row>
      <xdr:rowOff>11880</xdr:rowOff>
    </xdr:to>
    <xdr:sp macro="" textlink="">
      <xdr:nvSpPr>
        <xdr:cNvPr id="13" name="CustomShape 1" hidden="1">
          <a:extLst>
            <a:ext uri="{FF2B5EF4-FFF2-40B4-BE49-F238E27FC236}">
              <a16:creationId xmlns:a16="http://schemas.microsoft.com/office/drawing/2014/main" xmlns="" id="{00000000-0008-0000-0500-00000D000000}"/>
            </a:ext>
          </a:extLst>
        </xdr:cNvPr>
        <xdr:cNvSpPr/>
      </xdr:nvSpPr>
      <xdr:spPr>
        <a:xfrm>
          <a:off x="54000" y="0"/>
          <a:ext cx="6958800" cy="6307560"/>
        </a:xfrm>
        <a:prstGeom prst="rect">
          <a:avLst/>
        </a:prstGeo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14" name="CustomShape 1">
          <a:extLst>
            <a:ext uri="{FF2B5EF4-FFF2-40B4-BE49-F238E27FC236}">
              <a16:creationId xmlns:a16="http://schemas.microsoft.com/office/drawing/2014/main" xmlns="" id="{00000000-0008-0000-0500-00000E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15" name="CustomShape 1">
          <a:extLst>
            <a:ext uri="{FF2B5EF4-FFF2-40B4-BE49-F238E27FC236}">
              <a16:creationId xmlns:a16="http://schemas.microsoft.com/office/drawing/2014/main" xmlns="" id="{00000000-0008-0000-0500-00000F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16" name="CustomShape 1">
          <a:extLst>
            <a:ext uri="{FF2B5EF4-FFF2-40B4-BE49-F238E27FC236}">
              <a16:creationId xmlns:a16="http://schemas.microsoft.com/office/drawing/2014/main" xmlns="" id="{00000000-0008-0000-0500-000010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17" name="CustomShape 1">
          <a:extLst>
            <a:ext uri="{FF2B5EF4-FFF2-40B4-BE49-F238E27FC236}">
              <a16:creationId xmlns:a16="http://schemas.microsoft.com/office/drawing/2014/main" xmlns="" id="{00000000-0008-0000-0500-000011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18" name="CustomShape 1">
          <a:extLst>
            <a:ext uri="{FF2B5EF4-FFF2-40B4-BE49-F238E27FC236}">
              <a16:creationId xmlns:a16="http://schemas.microsoft.com/office/drawing/2014/main" xmlns="" id="{00000000-0008-0000-0500-000012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19" name="CustomShape 1">
          <a:extLst>
            <a:ext uri="{FF2B5EF4-FFF2-40B4-BE49-F238E27FC236}">
              <a16:creationId xmlns:a16="http://schemas.microsoft.com/office/drawing/2014/main" xmlns="" id="{00000000-0008-0000-0500-000013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20" name="CustomShape 1">
          <a:extLst>
            <a:ext uri="{FF2B5EF4-FFF2-40B4-BE49-F238E27FC236}">
              <a16:creationId xmlns:a16="http://schemas.microsoft.com/office/drawing/2014/main" xmlns="" id="{00000000-0008-0000-0500-000014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21" name="CustomShape 1">
          <a:extLst>
            <a:ext uri="{FF2B5EF4-FFF2-40B4-BE49-F238E27FC236}">
              <a16:creationId xmlns:a16="http://schemas.microsoft.com/office/drawing/2014/main" xmlns="" id="{00000000-0008-0000-0500-000015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22" name="CustomShape 1">
          <a:extLst>
            <a:ext uri="{FF2B5EF4-FFF2-40B4-BE49-F238E27FC236}">
              <a16:creationId xmlns:a16="http://schemas.microsoft.com/office/drawing/2014/main" xmlns="" id="{00000000-0008-0000-0500-000016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23" name="CustomShape 1">
          <a:extLst>
            <a:ext uri="{FF2B5EF4-FFF2-40B4-BE49-F238E27FC236}">
              <a16:creationId xmlns:a16="http://schemas.microsoft.com/office/drawing/2014/main" xmlns="" id="{00000000-0008-0000-0500-000017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24" name="CustomShape 1">
          <a:extLst>
            <a:ext uri="{FF2B5EF4-FFF2-40B4-BE49-F238E27FC236}">
              <a16:creationId xmlns:a16="http://schemas.microsoft.com/office/drawing/2014/main" xmlns="" id="{00000000-0008-0000-0500-000018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0</xdr:col>
      <xdr:colOff>54000</xdr:colOff>
      <xdr:row>0</xdr:row>
      <xdr:rowOff>0</xdr:rowOff>
    </xdr:from>
    <xdr:to>
      <xdr:col>7</xdr:col>
      <xdr:colOff>1306570</xdr:colOff>
      <xdr:row>38</xdr:row>
      <xdr:rowOff>11880</xdr:rowOff>
    </xdr:to>
    <xdr:sp macro="" textlink="">
      <xdr:nvSpPr>
        <xdr:cNvPr id="25" name="CustomShape 1">
          <a:extLst>
            <a:ext uri="{FF2B5EF4-FFF2-40B4-BE49-F238E27FC236}">
              <a16:creationId xmlns:a16="http://schemas.microsoft.com/office/drawing/2014/main" xmlns="" id="{00000000-0008-0000-0500-000019000000}"/>
            </a:ext>
          </a:extLst>
        </xdr:cNvPr>
        <xdr:cNvSpPr/>
      </xdr:nvSpPr>
      <xdr:spPr>
        <a:xfrm>
          <a:off x="54000" y="0"/>
          <a:ext cx="6958800" cy="6307560"/>
        </a:xfrm>
        <a:solidFill>
          <a:srgbClr val="FFFFFF"/>
        </a:solidFill>
        <a:ln w="936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topLeftCell="A2" workbookViewId="0">
      <selection activeCell="A4" sqref="A4:XFD4"/>
    </sheetView>
  </sheetViews>
  <sheetFormatPr defaultColWidth="8.08203125" defaultRowHeight="12.5" x14ac:dyDescent="0.35"/>
  <cols>
    <col min="1" max="1" width="7.5" style="90" customWidth="1"/>
    <col min="2" max="2" width="85.6640625" style="90" customWidth="1"/>
    <col min="3" max="16384" width="8.08203125" style="90"/>
  </cols>
  <sheetData>
    <row r="1" spans="1:19" ht="14.5" x14ac:dyDescent="0.35">
      <c r="B1" s="91" t="s">
        <v>251</v>
      </c>
    </row>
    <row r="2" spans="1:19" ht="14.5" x14ac:dyDescent="0.35">
      <c r="B2" s="92"/>
    </row>
    <row r="3" spans="1:19" ht="14.5" x14ac:dyDescent="0.35">
      <c r="B3" s="93" t="s">
        <v>265</v>
      </c>
    </row>
    <row r="4" spans="1:19" ht="14.5" x14ac:dyDescent="0.35">
      <c r="B4" s="94" t="s">
        <v>330</v>
      </c>
    </row>
    <row r="5" spans="1:19" ht="14.5" x14ac:dyDescent="0.35">
      <c r="B5" s="94" t="s">
        <v>329</v>
      </c>
    </row>
    <row r="6" spans="1:19" ht="14.5" x14ac:dyDescent="0.35">
      <c r="B6" s="94"/>
    </row>
    <row r="7" spans="1:19" x14ac:dyDescent="0.35">
      <c r="A7" s="95"/>
    </row>
    <row r="8" spans="1:19" ht="15.5" x14ac:dyDescent="0.35">
      <c r="B8" s="170" t="s">
        <v>252</v>
      </c>
      <c r="C8" s="170"/>
      <c r="D8" s="170"/>
      <c r="E8" s="170"/>
      <c r="F8" s="170"/>
      <c r="O8" s="169"/>
      <c r="P8" s="169"/>
      <c r="Q8" s="169"/>
      <c r="R8" s="169"/>
      <c r="S8" s="169"/>
    </row>
    <row r="9" spans="1:19" ht="15.5" x14ac:dyDescent="0.35">
      <c r="B9" s="96" t="s">
        <v>266</v>
      </c>
      <c r="C9" s="97"/>
      <c r="D9" s="97"/>
      <c r="E9" s="97"/>
      <c r="F9" s="97"/>
      <c r="O9" s="169"/>
      <c r="P9" s="169"/>
      <c r="Q9" s="169"/>
      <c r="R9" s="169"/>
      <c r="S9" s="169"/>
    </row>
    <row r="10" spans="1:19" ht="15.5" x14ac:dyDescent="0.35">
      <c r="B10" s="96" t="s">
        <v>267</v>
      </c>
      <c r="C10" s="97"/>
      <c r="D10" s="97"/>
      <c r="E10" s="97"/>
      <c r="F10" s="97"/>
      <c r="O10" s="98"/>
      <c r="P10" s="98"/>
      <c r="Q10" s="98"/>
      <c r="R10" s="98"/>
      <c r="S10" s="98"/>
    </row>
    <row r="11" spans="1:19" ht="15.5" x14ac:dyDescent="0.35">
      <c r="B11" s="99" t="s">
        <v>253</v>
      </c>
      <c r="C11" s="97"/>
      <c r="D11" s="97"/>
      <c r="E11" s="97"/>
      <c r="F11" s="97"/>
      <c r="O11" s="169"/>
      <c r="P11" s="169"/>
      <c r="Q11" s="169"/>
      <c r="R11" s="169"/>
      <c r="S11" s="169"/>
    </row>
    <row r="12" spans="1:19" ht="15.5" x14ac:dyDescent="0.35">
      <c r="B12" s="96" t="s">
        <v>254</v>
      </c>
      <c r="C12" s="100"/>
      <c r="D12" s="100"/>
      <c r="E12" s="100"/>
      <c r="F12" s="100"/>
      <c r="O12" s="169"/>
      <c r="P12" s="169"/>
      <c r="Q12" s="169"/>
      <c r="R12" s="169"/>
      <c r="S12" s="169"/>
    </row>
    <row r="13" spans="1:19" ht="15.5" x14ac:dyDescent="0.35">
      <c r="B13" s="96" t="s">
        <v>268</v>
      </c>
      <c r="C13" s="100"/>
      <c r="D13" s="100"/>
      <c r="E13" s="100"/>
      <c r="F13" s="100"/>
      <c r="O13" s="98"/>
      <c r="P13" s="98"/>
      <c r="Q13" s="98"/>
      <c r="R13" s="98"/>
      <c r="S13" s="98"/>
    </row>
    <row r="14" spans="1:19" ht="15.5" x14ac:dyDescent="0.35">
      <c r="B14" s="99" t="s">
        <v>255</v>
      </c>
      <c r="C14" s="100"/>
      <c r="D14" s="100"/>
      <c r="E14" s="100"/>
      <c r="F14" s="100"/>
      <c r="O14" s="98"/>
      <c r="P14" s="98"/>
      <c r="Q14" s="98"/>
      <c r="R14" s="98"/>
      <c r="S14" s="98"/>
    </row>
    <row r="15" spans="1:19" ht="15.5" x14ac:dyDescent="0.35">
      <c r="B15" s="96" t="s">
        <v>256</v>
      </c>
      <c r="C15" s="100"/>
      <c r="D15" s="100"/>
      <c r="E15" s="100"/>
      <c r="F15" s="100"/>
      <c r="O15" s="98"/>
      <c r="P15" s="98"/>
      <c r="Q15" s="98"/>
      <c r="R15" s="98"/>
      <c r="S15" s="98"/>
    </row>
    <row r="16" spans="1:19" ht="15.5" x14ac:dyDescent="0.35">
      <c r="B16" s="96" t="s">
        <v>309</v>
      </c>
      <c r="C16" s="97"/>
      <c r="D16" s="97"/>
      <c r="E16" s="97"/>
      <c r="F16" s="97"/>
      <c r="O16" s="101"/>
      <c r="P16" s="101"/>
      <c r="Q16" s="101"/>
      <c r="R16" s="101"/>
      <c r="S16" s="101"/>
    </row>
    <row r="17" spans="2:19" ht="15.5" x14ac:dyDescent="0.35">
      <c r="B17" s="96"/>
      <c r="C17" s="97"/>
      <c r="D17" s="97"/>
      <c r="E17" s="97"/>
      <c r="F17" s="97"/>
      <c r="O17" s="101"/>
      <c r="P17" s="101"/>
      <c r="Q17" s="101"/>
      <c r="R17" s="101"/>
      <c r="S17" s="101"/>
    </row>
    <row r="18" spans="2:19" ht="15.5" x14ac:dyDescent="0.35">
      <c r="B18" s="94" t="s">
        <v>257</v>
      </c>
      <c r="C18" s="97"/>
      <c r="D18" s="97"/>
      <c r="E18" s="97"/>
      <c r="F18" s="97"/>
      <c r="O18" s="101"/>
      <c r="P18" s="101"/>
      <c r="Q18" s="101"/>
      <c r="R18" s="101"/>
      <c r="S18" s="101"/>
    </row>
    <row r="19" spans="2:19" ht="15.5" x14ac:dyDescent="0.35">
      <c r="B19" s="96"/>
      <c r="C19" s="97"/>
      <c r="D19" s="97"/>
      <c r="E19" s="97"/>
      <c r="F19" s="97"/>
      <c r="O19" s="101"/>
      <c r="P19" s="101"/>
      <c r="Q19" s="101"/>
      <c r="R19" s="101"/>
      <c r="S19" s="101"/>
    </row>
    <row r="20" spans="2:19" ht="15.5" x14ac:dyDescent="0.35">
      <c r="B20" s="96"/>
      <c r="C20" s="97"/>
      <c r="D20" s="97"/>
      <c r="E20" s="97"/>
      <c r="F20" s="97"/>
      <c r="O20" s="101"/>
      <c r="P20" s="101"/>
      <c r="Q20" s="101"/>
      <c r="R20" s="101"/>
      <c r="S20" s="101"/>
    </row>
    <row r="21" spans="2:19" ht="43.5" x14ac:dyDescent="0.35">
      <c r="B21" s="102" t="s">
        <v>258</v>
      </c>
      <c r="C21" s="97"/>
      <c r="D21" s="97"/>
      <c r="E21" s="97"/>
      <c r="F21" s="97"/>
      <c r="O21" s="101"/>
      <c r="P21" s="101"/>
      <c r="Q21" s="101"/>
      <c r="R21" s="101"/>
      <c r="S21" s="101"/>
    </row>
    <row r="22" spans="2:19" ht="29" x14ac:dyDescent="0.35">
      <c r="B22" s="103" t="s">
        <v>259</v>
      </c>
      <c r="C22" s="100"/>
      <c r="D22" s="100"/>
      <c r="E22" s="100"/>
      <c r="F22" s="100"/>
      <c r="O22" s="104"/>
      <c r="P22" s="101"/>
      <c r="Q22" s="101"/>
      <c r="R22" s="101"/>
      <c r="S22" s="101"/>
    </row>
    <row r="23" spans="2:19" ht="16" customHeight="1" x14ac:dyDescent="0.35">
      <c r="B23" s="105" t="s">
        <v>260</v>
      </c>
      <c r="C23" s="106"/>
      <c r="D23" s="106"/>
      <c r="E23" s="106"/>
      <c r="F23" s="106"/>
      <c r="O23" s="104"/>
      <c r="P23" s="101"/>
      <c r="Q23" s="101"/>
      <c r="R23" s="101"/>
      <c r="S23" s="101"/>
    </row>
    <row r="24" spans="2:19" ht="17" customHeight="1" x14ac:dyDescent="0.35">
      <c r="B24" s="107" t="s">
        <v>261</v>
      </c>
      <c r="C24" s="106"/>
      <c r="D24" s="106"/>
      <c r="E24" s="106"/>
      <c r="F24" s="106"/>
      <c r="O24" s="169"/>
      <c r="P24" s="169"/>
      <c r="Q24" s="169"/>
      <c r="R24" s="169"/>
      <c r="S24" s="169"/>
    </row>
    <row r="25" spans="2:19" ht="14.5" x14ac:dyDescent="0.35">
      <c r="B25" s="105"/>
      <c r="C25" s="106"/>
      <c r="D25" s="106"/>
      <c r="E25" s="106"/>
      <c r="F25" s="106"/>
    </row>
    <row r="26" spans="2:19" ht="14.5" x14ac:dyDescent="0.35">
      <c r="B26" s="108" t="s">
        <v>262</v>
      </c>
      <c r="C26" s="106"/>
      <c r="D26" s="106"/>
      <c r="E26" s="106"/>
      <c r="F26" s="106"/>
    </row>
    <row r="27" spans="2:19" ht="14.5" x14ac:dyDescent="0.35">
      <c r="B27" s="106" t="s">
        <v>0</v>
      </c>
      <c r="C27" s="106"/>
      <c r="D27" s="106"/>
      <c r="E27" s="106"/>
      <c r="F27" s="106"/>
    </row>
    <row r="28" spans="2:19" ht="14.5" x14ac:dyDescent="0.35">
      <c r="B28" s="106" t="s">
        <v>165</v>
      </c>
      <c r="C28" s="106"/>
      <c r="D28" s="106"/>
      <c r="E28" s="106"/>
      <c r="F28" s="106"/>
    </row>
    <row r="29" spans="2:19" ht="14.5" x14ac:dyDescent="0.35">
      <c r="B29" s="106" t="s">
        <v>161</v>
      </c>
      <c r="C29" s="106"/>
      <c r="D29" s="106"/>
      <c r="E29" s="106"/>
      <c r="F29" s="106"/>
    </row>
    <row r="30" spans="2:19" ht="14.5" x14ac:dyDescent="0.35">
      <c r="B30" s="106" t="s">
        <v>263</v>
      </c>
      <c r="C30" s="106"/>
      <c r="D30" s="106"/>
      <c r="E30" s="106"/>
      <c r="F30" s="106"/>
    </row>
    <row r="31" spans="2:19" ht="14.5" x14ac:dyDescent="0.35">
      <c r="B31" s="106" t="s">
        <v>156</v>
      </c>
    </row>
    <row r="32" spans="2:19" ht="14.5" x14ac:dyDescent="0.35">
      <c r="B32" s="106" t="s">
        <v>151</v>
      </c>
    </row>
    <row r="35" spans="2:2" ht="36" customHeight="1" x14ac:dyDescent="0.5">
      <c r="B35" s="109"/>
    </row>
    <row r="36" spans="2:2" ht="37.5" x14ac:dyDescent="0.25">
      <c r="B36" s="110" t="s">
        <v>264</v>
      </c>
    </row>
    <row r="37" spans="2:2" x14ac:dyDescent="0.25">
      <c r="B37" s="111"/>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8"/>
  <sheetViews>
    <sheetView zoomScaleNormal="100" workbookViewId="0">
      <selection sqref="A1:J9"/>
    </sheetView>
  </sheetViews>
  <sheetFormatPr defaultColWidth="8.83203125" defaultRowHeight="15.5" x14ac:dyDescent="0.35"/>
  <cols>
    <col min="1" max="1" width="11.1640625"/>
    <col min="2" max="2" width="21.6640625"/>
    <col min="3" max="3" width="13.5"/>
    <col min="4" max="6" width="11.1640625"/>
    <col min="7" max="7" width="11.33203125"/>
    <col min="8" max="9" width="11.1640625"/>
    <col min="10" max="10" width="14.83203125"/>
    <col min="11" max="28" width="11.1640625"/>
    <col min="29" max="1024" width="14.1640625"/>
  </cols>
  <sheetData>
    <row r="1" spans="1:30" ht="66" customHeight="1" x14ac:dyDescent="0.35">
      <c r="A1" s="171" t="s">
        <v>0</v>
      </c>
      <c r="B1" s="171"/>
      <c r="C1" s="138"/>
      <c r="D1" s="138"/>
      <c r="E1" s="138"/>
      <c r="F1" s="138"/>
      <c r="G1" s="138"/>
      <c r="H1" s="138"/>
      <c r="I1" s="138"/>
      <c r="J1" s="138"/>
      <c r="K1" s="2"/>
      <c r="L1" s="3" t="s">
        <v>1</v>
      </c>
      <c r="M1" s="4" t="s">
        <v>2</v>
      </c>
    </row>
    <row r="2" spans="1:30" ht="15.75" customHeight="1" x14ac:dyDescent="0.35">
      <c r="A2" s="172" t="s">
        <v>3</v>
      </c>
      <c r="B2" s="172" t="s">
        <v>4</v>
      </c>
      <c r="C2" s="139" t="s">
        <v>5</v>
      </c>
      <c r="D2" s="140" t="s">
        <v>6</v>
      </c>
      <c r="E2" s="140" t="s">
        <v>7</v>
      </c>
      <c r="F2" s="140" t="s">
        <v>8</v>
      </c>
      <c r="G2" s="140" t="s">
        <v>9</v>
      </c>
      <c r="H2" s="140" t="s">
        <v>10</v>
      </c>
      <c r="I2" s="140" t="s">
        <v>11</v>
      </c>
      <c r="J2" s="139" t="s">
        <v>12</v>
      </c>
      <c r="K2" s="2"/>
      <c r="L2" s="5">
        <v>1</v>
      </c>
      <c r="M2" s="5">
        <v>2</v>
      </c>
      <c r="N2" s="5">
        <v>3</v>
      </c>
      <c r="O2" s="5">
        <v>4</v>
      </c>
      <c r="P2" s="5">
        <v>5</v>
      </c>
      <c r="Q2" s="5">
        <v>6</v>
      </c>
      <c r="R2" s="5">
        <v>7</v>
      </c>
      <c r="S2" s="5">
        <v>8</v>
      </c>
      <c r="T2" s="5">
        <v>9</v>
      </c>
      <c r="U2" s="5">
        <v>10</v>
      </c>
      <c r="V2" s="5">
        <v>11</v>
      </c>
      <c r="W2" s="5">
        <v>12</v>
      </c>
      <c r="X2" s="5">
        <v>13</v>
      </c>
      <c r="Y2" s="5">
        <v>14</v>
      </c>
      <c r="Z2" s="5">
        <v>15</v>
      </c>
      <c r="AA2" s="5">
        <v>16</v>
      </c>
      <c r="AB2" s="75">
        <v>17</v>
      </c>
      <c r="AC2" s="72">
        <v>18</v>
      </c>
      <c r="AD2" s="74" t="s">
        <v>170</v>
      </c>
    </row>
    <row r="3" spans="1:30" ht="111.75" customHeight="1" x14ac:dyDescent="0.35">
      <c r="A3" s="172"/>
      <c r="B3" s="172"/>
      <c r="C3" s="141" t="s">
        <v>13</v>
      </c>
      <c r="D3" s="142" t="s">
        <v>14</v>
      </c>
      <c r="E3" s="142" t="s">
        <v>15</v>
      </c>
      <c r="F3" s="142" t="s">
        <v>16</v>
      </c>
      <c r="G3" s="142" t="s">
        <v>17</v>
      </c>
      <c r="H3" s="142" t="s">
        <v>18</v>
      </c>
      <c r="I3" s="142" t="s">
        <v>19</v>
      </c>
      <c r="J3" s="141" t="s">
        <v>20</v>
      </c>
      <c r="K3" s="6"/>
      <c r="L3" s="7" t="s">
        <v>21</v>
      </c>
      <c r="M3" s="7" t="s">
        <v>22</v>
      </c>
      <c r="N3" s="7" t="s">
        <v>23</v>
      </c>
      <c r="O3" s="7" t="s">
        <v>24</v>
      </c>
      <c r="P3" s="7" t="s">
        <v>25</v>
      </c>
      <c r="Q3" s="7" t="s">
        <v>26</v>
      </c>
      <c r="R3" s="7" t="s">
        <v>27</v>
      </c>
      <c r="S3" s="7" t="s">
        <v>28</v>
      </c>
      <c r="T3" s="7" t="s">
        <v>29</v>
      </c>
      <c r="U3" s="7" t="s">
        <v>30</v>
      </c>
      <c r="V3" s="7" t="s">
        <v>31</v>
      </c>
      <c r="W3" s="7" t="s">
        <v>32</v>
      </c>
      <c r="X3" s="7" t="s">
        <v>33</v>
      </c>
      <c r="Y3" s="7" t="s">
        <v>34</v>
      </c>
      <c r="Z3" s="7" t="s">
        <v>35</v>
      </c>
      <c r="AA3" s="7" t="s">
        <v>36</v>
      </c>
      <c r="AB3" s="76" t="s">
        <v>172</v>
      </c>
      <c r="AC3" s="73" t="s">
        <v>169</v>
      </c>
      <c r="AD3" s="7" t="s">
        <v>37</v>
      </c>
    </row>
    <row r="4" spans="1:30" ht="15.75" customHeight="1" x14ac:dyDescent="0.35">
      <c r="A4" s="143">
        <v>10</v>
      </c>
      <c r="B4" s="144" t="s">
        <v>63</v>
      </c>
      <c r="C4" s="145">
        <f>ROUND(AVERAGE(D4,E4,F4,G4,H4,I4),3)</f>
        <v>3.7999999999999999E-2</v>
      </c>
      <c r="D4" s="146">
        <f>ROUND(SUM(M4/L4,N4/L4*0.5)-(O4/L4),3)</f>
        <v>-0.47099999999999997</v>
      </c>
      <c r="E4" s="146">
        <f>P4</f>
        <v>7.5999999999999998E-2</v>
      </c>
      <c r="F4" s="147">
        <f>ROUND(AVERAGE(Q4,R4),3)</f>
        <v>-0.38200000000000001</v>
      </c>
      <c r="G4" s="148">
        <f>ROUND(SUM(T4/S4,U4/S4*0.5)-(V4/S4),3)</f>
        <v>0.66700000000000004</v>
      </c>
      <c r="H4" s="148">
        <f>W4</f>
        <v>-3.7999999999999999E-2</v>
      </c>
      <c r="I4" s="149">
        <f>ROUND(AVERAGE(X4,Y4),3)</f>
        <v>0.378</v>
      </c>
      <c r="J4" s="145">
        <f>ROUND(AVERAGE(AB4,AC4),3)</f>
        <v>1.9039999999999999</v>
      </c>
      <c r="K4" s="2"/>
      <c r="L4" s="9">
        <v>17</v>
      </c>
      <c r="M4" s="9">
        <v>3</v>
      </c>
      <c r="N4" s="9">
        <v>2</v>
      </c>
      <c r="O4" s="9">
        <v>12</v>
      </c>
      <c r="P4" s="10">
        <f>'H2 data input'!C8</f>
        <v>7.5999999999999998E-2</v>
      </c>
      <c r="Q4" s="10">
        <f>'H2 data input'!C9</f>
        <v>-0.51400000000000001</v>
      </c>
      <c r="R4" s="10">
        <f>'H2 data input'!C10</f>
        <v>-0.249</v>
      </c>
      <c r="S4" s="9">
        <v>15</v>
      </c>
      <c r="T4" s="9">
        <v>8</v>
      </c>
      <c r="U4" s="9">
        <v>6</v>
      </c>
      <c r="V4" s="9">
        <v>1</v>
      </c>
      <c r="W4" s="10">
        <f>'H2 data input'!C15</f>
        <v>-3.7999999999999999E-2</v>
      </c>
      <c r="X4" s="10">
        <f>'H2 data input'!C16</f>
        <v>0.73399999999999999</v>
      </c>
      <c r="Y4" s="10">
        <f>'H2 data input'!C17</f>
        <v>2.1000000000000001E-2</v>
      </c>
      <c r="Z4" s="8">
        <f>'H3 data input'!C4</f>
        <v>0.89700000000000002</v>
      </c>
      <c r="AA4" s="8">
        <f>'H3 data input'!C5</f>
        <v>8.8999999999999996E-2</v>
      </c>
      <c r="AB4" s="10">
        <f>IF(Z4&gt;AA4,(Z4-AA4),(AA4-Z4))</f>
        <v>0.80800000000000005</v>
      </c>
      <c r="AC4" s="71">
        <f>'H3 data input'!C11</f>
        <v>3</v>
      </c>
      <c r="AD4" s="10">
        <f>'H3 data input'!C6</f>
        <v>0.876</v>
      </c>
    </row>
    <row r="5" spans="1:30" ht="15.75" customHeight="1" x14ac:dyDescent="0.35">
      <c r="A5" s="143"/>
      <c r="B5" s="138"/>
      <c r="C5" s="138"/>
      <c r="D5" s="138"/>
      <c r="E5" s="138"/>
      <c r="F5" s="138"/>
      <c r="G5" s="138"/>
      <c r="H5" s="138"/>
      <c r="I5" s="138"/>
      <c r="J5" s="138"/>
      <c r="K5" s="2"/>
      <c r="L5" s="1"/>
      <c r="M5" s="1"/>
      <c r="N5" s="1"/>
      <c r="O5" s="1"/>
      <c r="P5" s="1"/>
      <c r="Q5" s="1"/>
      <c r="R5" s="1"/>
      <c r="S5" s="1"/>
      <c r="T5" s="1"/>
      <c r="U5" s="1"/>
      <c r="V5" s="1"/>
      <c r="W5" s="1"/>
      <c r="X5" s="1"/>
      <c r="Y5" s="1"/>
      <c r="Z5" s="1"/>
      <c r="AA5" s="1"/>
      <c r="AB5" s="1"/>
    </row>
    <row r="6" spans="1:30" ht="15.75" customHeight="1" x14ac:dyDescent="0.35">
      <c r="A6" s="143"/>
      <c r="B6" s="138"/>
      <c r="C6" s="138"/>
      <c r="D6" s="138"/>
      <c r="E6" s="138"/>
      <c r="F6" s="138"/>
      <c r="G6" s="138"/>
      <c r="H6" s="138"/>
      <c r="I6" s="138"/>
      <c r="J6" s="138"/>
      <c r="K6" s="2"/>
      <c r="L6" s="1"/>
      <c r="M6" s="1"/>
      <c r="N6" s="1"/>
      <c r="O6" s="1"/>
      <c r="P6" s="1"/>
      <c r="Q6" s="1"/>
      <c r="R6" s="1"/>
      <c r="S6" s="1"/>
      <c r="T6" s="1"/>
      <c r="U6" s="1"/>
      <c r="V6" s="1"/>
      <c r="W6" s="1"/>
      <c r="X6" s="1"/>
      <c r="Y6" s="1"/>
      <c r="Z6" s="1"/>
      <c r="AA6" s="1"/>
      <c r="AB6" s="1"/>
    </row>
    <row r="7" spans="1:30" ht="15.75" customHeight="1" x14ac:dyDescent="0.35">
      <c r="A7" s="143"/>
      <c r="B7" s="138"/>
      <c r="C7" s="138"/>
      <c r="D7" s="138"/>
      <c r="E7" s="138"/>
      <c r="F7" s="138"/>
      <c r="G7" s="138"/>
      <c r="H7" s="138"/>
      <c r="I7" s="138"/>
      <c r="J7" s="138"/>
      <c r="K7" s="2"/>
      <c r="L7" s="1"/>
      <c r="M7" s="1"/>
      <c r="N7" s="1"/>
      <c r="O7" s="1"/>
      <c r="P7" s="1"/>
      <c r="Q7" s="1"/>
      <c r="R7" s="1"/>
      <c r="S7" s="1"/>
      <c r="T7" s="1"/>
      <c r="U7" s="1"/>
      <c r="V7" s="1"/>
      <c r="W7" s="1"/>
      <c r="X7" s="1"/>
      <c r="Y7" s="1"/>
      <c r="Z7" s="1"/>
      <c r="AA7" s="1"/>
      <c r="AB7" s="1"/>
    </row>
    <row r="8" spans="1:30" ht="15.75" customHeight="1" x14ac:dyDescent="0.35">
      <c r="A8" s="143"/>
      <c r="B8" s="138"/>
      <c r="C8" s="138"/>
      <c r="D8" s="138"/>
      <c r="E8" s="138"/>
      <c r="F8" s="138"/>
      <c r="G8" s="138"/>
      <c r="H8" s="138"/>
      <c r="I8" s="138"/>
      <c r="J8" s="138"/>
      <c r="K8" s="2"/>
      <c r="L8" s="1"/>
      <c r="M8" s="1"/>
      <c r="N8" s="1"/>
      <c r="O8" s="1"/>
      <c r="P8" s="1"/>
      <c r="Q8" s="1"/>
      <c r="R8" s="1"/>
      <c r="S8" s="1"/>
      <c r="T8" s="1"/>
      <c r="U8" s="1"/>
      <c r="V8" s="1"/>
      <c r="W8" s="1"/>
      <c r="X8" s="1"/>
      <c r="Y8" s="1"/>
      <c r="Z8" s="1"/>
      <c r="AA8" s="1"/>
      <c r="AB8" s="1"/>
    </row>
    <row r="9" spans="1:30" ht="15.75" customHeight="1" x14ac:dyDescent="0.35">
      <c r="A9" s="143"/>
      <c r="B9" s="138"/>
      <c r="C9" s="138"/>
      <c r="D9" s="138"/>
      <c r="E9" s="138"/>
      <c r="F9" s="138"/>
      <c r="G9" s="138"/>
      <c r="H9" s="138"/>
      <c r="I9" s="138"/>
      <c r="J9" s="138"/>
      <c r="K9" s="2"/>
      <c r="L9" s="1"/>
      <c r="M9" s="1"/>
      <c r="N9" s="1"/>
      <c r="O9" s="1"/>
      <c r="P9" s="1"/>
      <c r="Q9" s="1"/>
      <c r="R9" s="1"/>
      <c r="S9" s="1"/>
      <c r="T9" s="1"/>
      <c r="U9" s="1"/>
      <c r="V9" s="1"/>
      <c r="W9" s="1"/>
      <c r="X9" s="1"/>
      <c r="Y9" s="1"/>
      <c r="Z9" s="1"/>
      <c r="AA9" s="1"/>
      <c r="AB9" s="1"/>
    </row>
    <row r="10" spans="1:30" ht="15.75" customHeight="1" x14ac:dyDescent="0.35">
      <c r="A10" s="11"/>
      <c r="B10" s="1"/>
      <c r="C10" s="1"/>
      <c r="D10" s="1"/>
      <c r="E10" s="1"/>
      <c r="F10" s="1"/>
      <c r="G10" s="1"/>
      <c r="H10" s="1"/>
      <c r="I10" s="1"/>
      <c r="J10" s="1"/>
      <c r="K10" s="2"/>
      <c r="L10" s="1"/>
      <c r="M10" s="1"/>
      <c r="N10" s="1"/>
      <c r="O10" s="1"/>
      <c r="P10" s="1"/>
      <c r="Q10" s="1"/>
      <c r="R10" s="1"/>
      <c r="S10" s="1"/>
      <c r="T10" s="1"/>
      <c r="U10" s="1"/>
      <c r="V10" s="1"/>
      <c r="W10" s="1"/>
      <c r="X10" s="1"/>
      <c r="Y10" s="1"/>
      <c r="Z10" s="1"/>
      <c r="AA10" s="1"/>
      <c r="AB10" s="1"/>
    </row>
    <row r="11" spans="1:30" ht="15.75" customHeight="1" x14ac:dyDescent="0.35">
      <c r="A11" s="11"/>
      <c r="B11" s="1"/>
      <c r="C11" s="1"/>
      <c r="D11" s="1"/>
      <c r="E11" s="1"/>
      <c r="F11" s="1"/>
      <c r="G11" s="1"/>
      <c r="H11" s="1"/>
      <c r="I11" s="1"/>
      <c r="J11" s="1"/>
      <c r="K11" s="2"/>
      <c r="L11" s="1"/>
      <c r="M11" s="1"/>
      <c r="N11" s="1"/>
      <c r="O11" s="1"/>
      <c r="P11" s="1"/>
      <c r="Q11" s="1"/>
      <c r="R11" s="1"/>
      <c r="S11" s="1"/>
      <c r="T11" s="1"/>
      <c r="U11" s="1"/>
      <c r="V11" s="1"/>
      <c r="W11" s="1"/>
      <c r="X11" s="1"/>
      <c r="Y11" s="1"/>
      <c r="Z11" s="1"/>
      <c r="AA11" s="1"/>
      <c r="AB11" s="1"/>
    </row>
    <row r="12" spans="1:30" ht="15.75" customHeight="1" x14ac:dyDescent="0.35">
      <c r="A12" s="11"/>
      <c r="B12" s="1"/>
      <c r="C12" s="1"/>
      <c r="D12" s="1"/>
      <c r="E12" s="1"/>
      <c r="F12" s="1"/>
      <c r="G12" s="1"/>
      <c r="H12" s="1"/>
      <c r="I12" s="1"/>
      <c r="J12" s="1"/>
      <c r="K12" s="2"/>
      <c r="L12" s="1"/>
      <c r="M12" s="1"/>
      <c r="N12" s="1"/>
      <c r="O12" s="1"/>
      <c r="P12" s="1"/>
      <c r="Q12" s="1"/>
      <c r="R12" s="1"/>
      <c r="S12" s="1"/>
      <c r="T12" s="1"/>
      <c r="U12" s="1"/>
      <c r="V12" s="1"/>
      <c r="W12" s="1"/>
      <c r="X12" s="1"/>
      <c r="Y12" s="1"/>
      <c r="Z12" s="1"/>
      <c r="AA12" s="1"/>
      <c r="AB12" s="1"/>
    </row>
    <row r="13" spans="1:30" ht="15.75" customHeight="1" x14ac:dyDescent="0.35">
      <c r="A13" s="11"/>
      <c r="B13" s="1"/>
      <c r="C13" s="1"/>
      <c r="D13" s="1"/>
      <c r="E13" s="1"/>
      <c r="F13" s="1"/>
      <c r="G13" s="1"/>
      <c r="H13" s="1"/>
      <c r="I13" s="1"/>
      <c r="J13" s="1"/>
      <c r="K13" s="2"/>
      <c r="L13" s="1"/>
      <c r="M13" s="1"/>
      <c r="N13" s="1"/>
      <c r="O13" s="1"/>
      <c r="P13" s="1"/>
      <c r="Q13" s="1"/>
      <c r="R13" s="1"/>
      <c r="S13" s="1"/>
      <c r="T13" s="1"/>
      <c r="U13" s="1"/>
      <c r="V13" s="1"/>
      <c r="W13" s="1"/>
      <c r="X13" s="1"/>
      <c r="Y13" s="1"/>
      <c r="Z13" s="1"/>
      <c r="AA13" s="1"/>
      <c r="AB13" s="1"/>
    </row>
    <row r="14" spans="1:30" ht="15.75" customHeight="1" x14ac:dyDescent="0.35">
      <c r="A14" s="11"/>
      <c r="B14" s="1"/>
      <c r="C14" s="1"/>
      <c r="D14" s="1"/>
      <c r="E14" s="1"/>
      <c r="F14" s="1"/>
      <c r="G14" s="1"/>
      <c r="H14" s="1"/>
      <c r="I14" s="1"/>
      <c r="J14" s="1"/>
      <c r="K14" s="2"/>
      <c r="L14" s="1"/>
      <c r="M14" s="1"/>
      <c r="N14" s="1"/>
      <c r="O14" s="1"/>
      <c r="P14" s="1"/>
      <c r="Q14" s="1"/>
      <c r="R14" s="1"/>
      <c r="S14" s="1"/>
      <c r="T14" s="1"/>
      <c r="U14" s="1"/>
      <c r="V14" s="1"/>
      <c r="W14" s="1"/>
      <c r="X14" s="1"/>
      <c r="Y14" s="1"/>
      <c r="Z14" s="1"/>
      <c r="AA14" s="1"/>
      <c r="AB14" s="1"/>
    </row>
    <row r="15" spans="1:30" ht="15.75" customHeight="1" x14ac:dyDescent="0.35">
      <c r="A15" s="11"/>
      <c r="B15" s="1"/>
      <c r="C15" s="1"/>
      <c r="D15" s="1"/>
      <c r="E15" s="1"/>
      <c r="F15" s="1"/>
      <c r="G15" s="1"/>
      <c r="H15" s="1"/>
      <c r="I15" s="1"/>
      <c r="J15" s="1"/>
      <c r="K15" s="2"/>
      <c r="L15" s="1"/>
      <c r="M15" s="1"/>
      <c r="N15" s="1"/>
      <c r="O15" s="1"/>
      <c r="P15" s="1"/>
      <c r="Q15" s="1"/>
      <c r="R15" s="1"/>
      <c r="S15" s="1"/>
      <c r="T15" s="1"/>
      <c r="U15" s="1"/>
      <c r="V15" s="1"/>
      <c r="W15" s="1"/>
      <c r="X15" s="1"/>
      <c r="Y15" s="1"/>
      <c r="Z15" s="1"/>
      <c r="AA15" s="1"/>
      <c r="AB15" s="1"/>
    </row>
    <row r="16" spans="1:30" ht="15.75" customHeight="1" x14ac:dyDescent="0.35">
      <c r="A16" s="12"/>
      <c r="B16" s="1"/>
      <c r="C16" s="1"/>
      <c r="D16" s="1"/>
      <c r="E16" s="1"/>
      <c r="F16" s="1"/>
      <c r="G16" s="1"/>
      <c r="H16" s="1"/>
      <c r="I16" s="1"/>
      <c r="J16" s="1"/>
      <c r="K16" s="2"/>
      <c r="L16" s="1"/>
      <c r="M16" s="1"/>
      <c r="N16" s="1"/>
      <c r="O16" s="1"/>
      <c r="P16" s="1"/>
      <c r="Q16" s="1"/>
      <c r="R16" s="1"/>
      <c r="S16" s="1"/>
      <c r="T16" s="1"/>
      <c r="U16" s="1"/>
      <c r="V16" s="1"/>
      <c r="W16" s="1"/>
      <c r="X16" s="1"/>
      <c r="Y16" s="1"/>
      <c r="Z16" s="1"/>
      <c r="AA16" s="1"/>
      <c r="AB16" s="1"/>
    </row>
    <row r="17" spans="1:28" ht="15.75" customHeight="1" x14ac:dyDescent="0.35">
      <c r="A17" s="12"/>
      <c r="B17" s="1"/>
      <c r="C17" s="1"/>
      <c r="D17" s="1"/>
      <c r="E17" s="1"/>
      <c r="F17" s="1"/>
      <c r="G17" s="1"/>
      <c r="H17" s="1"/>
      <c r="I17" s="1"/>
      <c r="J17" s="1"/>
      <c r="K17" s="2"/>
      <c r="L17" s="1"/>
      <c r="M17" s="1"/>
      <c r="N17" s="1"/>
      <c r="O17" s="1"/>
      <c r="P17" s="1"/>
      <c r="Q17" s="1"/>
      <c r="R17" s="1"/>
      <c r="S17" s="1"/>
      <c r="T17" s="1"/>
      <c r="U17" s="1"/>
      <c r="V17" s="1"/>
      <c r="W17" s="1"/>
      <c r="X17" s="1"/>
      <c r="Y17" s="1"/>
      <c r="Z17" s="1"/>
      <c r="AA17" s="1"/>
      <c r="AB17" s="1"/>
    </row>
    <row r="18" spans="1:28" ht="15.75" customHeight="1" x14ac:dyDescent="0.35">
      <c r="A18" s="12"/>
      <c r="B18" s="1"/>
      <c r="C18" s="1"/>
      <c r="D18" s="1"/>
      <c r="E18" s="1"/>
      <c r="F18" s="1"/>
      <c r="G18" s="1"/>
      <c r="H18" s="1"/>
      <c r="I18" s="1"/>
      <c r="J18" s="1"/>
      <c r="K18" s="2"/>
      <c r="L18" s="1"/>
      <c r="M18" s="1"/>
      <c r="N18" s="1"/>
      <c r="O18" s="1"/>
      <c r="P18" s="1"/>
      <c r="Q18" s="1"/>
      <c r="R18" s="1"/>
      <c r="S18" s="1"/>
      <c r="T18" s="1"/>
      <c r="U18" s="1"/>
      <c r="V18" s="1"/>
      <c r="W18" s="1"/>
      <c r="X18" s="1"/>
      <c r="Y18" s="1"/>
      <c r="Z18" s="1"/>
      <c r="AA18" s="1"/>
      <c r="AB18" s="1"/>
    </row>
    <row r="19" spans="1:28" ht="15.75" customHeight="1" x14ac:dyDescent="0.35">
      <c r="A19" s="12"/>
      <c r="B19" s="1"/>
      <c r="C19" s="1"/>
      <c r="G19" s="1"/>
      <c r="J19" s="1"/>
      <c r="K19" s="2"/>
    </row>
    <row r="20" spans="1:28" ht="15.75" customHeight="1" x14ac:dyDescent="0.35">
      <c r="A20" s="12"/>
      <c r="B20" s="1"/>
      <c r="C20" s="1"/>
      <c r="G20" s="1"/>
      <c r="J20" s="1"/>
      <c r="K20" s="2"/>
    </row>
    <row r="21" spans="1:28" ht="15.75" customHeight="1" x14ac:dyDescent="0.35">
      <c r="A21" s="12"/>
      <c r="B21" s="1"/>
      <c r="C21" s="1"/>
      <c r="G21" s="1"/>
      <c r="J21" s="1"/>
      <c r="K21" s="2"/>
    </row>
    <row r="22" spans="1:28" ht="15.75" customHeight="1" x14ac:dyDescent="0.35">
      <c r="A22" s="12"/>
      <c r="B22" s="1"/>
      <c r="C22" s="1"/>
      <c r="G22" s="1"/>
      <c r="J22" s="1"/>
      <c r="K22" s="2"/>
    </row>
    <row r="23" spans="1:28" ht="15.75" customHeight="1" x14ac:dyDescent="0.35">
      <c r="A23" s="12"/>
      <c r="B23" s="1"/>
      <c r="C23" s="1"/>
      <c r="G23" s="1"/>
      <c r="J23" s="1"/>
      <c r="K23" s="2"/>
    </row>
    <row r="24" spans="1:28" ht="15.75" customHeight="1" x14ac:dyDescent="0.35">
      <c r="A24" s="12"/>
      <c r="B24" s="1"/>
      <c r="C24" s="1"/>
      <c r="G24" s="1"/>
      <c r="J24" s="1"/>
      <c r="K24" s="2"/>
    </row>
    <row r="25" spans="1:28" ht="15.75" customHeight="1" x14ac:dyDescent="0.35">
      <c r="A25" s="12"/>
      <c r="B25" s="1"/>
      <c r="C25" s="1"/>
      <c r="G25" s="1"/>
      <c r="J25" s="1"/>
      <c r="K25" s="2"/>
    </row>
    <row r="26" spans="1:28" ht="15.75" customHeight="1" x14ac:dyDescent="0.35">
      <c r="A26" s="12"/>
      <c r="B26" s="1"/>
      <c r="C26" s="1"/>
      <c r="G26" s="1"/>
      <c r="J26" s="1"/>
      <c r="K26" s="2"/>
    </row>
    <row r="27" spans="1:28" ht="15.75" customHeight="1" x14ac:dyDescent="0.35">
      <c r="A27" s="12"/>
      <c r="B27" s="1"/>
      <c r="C27" s="1"/>
      <c r="G27" s="1"/>
      <c r="J27" s="1"/>
      <c r="K27" s="2"/>
    </row>
    <row r="28" spans="1:28" ht="15.75" customHeight="1" x14ac:dyDescent="0.35">
      <c r="A28" s="12"/>
      <c r="B28" s="1"/>
      <c r="C28" s="1"/>
      <c r="G28" s="1"/>
      <c r="J28" s="1"/>
      <c r="K28" s="2"/>
    </row>
    <row r="29" spans="1:28" ht="15.75" customHeight="1" x14ac:dyDescent="0.35">
      <c r="A29" s="12"/>
      <c r="B29" s="1"/>
      <c r="C29" s="1"/>
      <c r="G29" s="1"/>
      <c r="J29" s="1"/>
      <c r="K29" s="2"/>
    </row>
    <row r="30" spans="1:28" ht="15.75" customHeight="1" x14ac:dyDescent="0.35">
      <c r="A30" s="12"/>
      <c r="B30" s="1"/>
      <c r="C30" s="1"/>
      <c r="G30" s="1"/>
      <c r="J30" s="1"/>
      <c r="K30" s="2"/>
    </row>
    <row r="31" spans="1:28" ht="15.75" customHeight="1" x14ac:dyDescent="0.35">
      <c r="A31" s="12"/>
      <c r="B31" s="1"/>
      <c r="C31" s="1"/>
      <c r="G31" s="1"/>
      <c r="J31" s="1"/>
      <c r="K31" s="2"/>
    </row>
    <row r="32" spans="1:28" ht="15.75" customHeight="1" x14ac:dyDescent="0.35">
      <c r="A32" s="12"/>
      <c r="B32" s="1"/>
      <c r="C32" s="1"/>
      <c r="G32" s="1"/>
      <c r="J32" s="1"/>
      <c r="K32" s="2"/>
    </row>
    <row r="33" spans="1:11" ht="15.75" customHeight="1" x14ac:dyDescent="0.35">
      <c r="A33" s="12"/>
      <c r="B33" s="1"/>
      <c r="C33" s="1"/>
      <c r="G33" s="1"/>
      <c r="J33" s="1"/>
      <c r="K33" s="2"/>
    </row>
    <row r="34" spans="1:11" ht="15.75" customHeight="1" x14ac:dyDescent="0.35">
      <c r="A34" s="12"/>
      <c r="B34" s="1"/>
      <c r="C34" s="1"/>
      <c r="G34" s="1"/>
      <c r="J34" s="1"/>
      <c r="K34" s="2"/>
    </row>
    <row r="35" spans="1:11" ht="15.75" customHeight="1" x14ac:dyDescent="0.35">
      <c r="A35" s="12"/>
      <c r="B35" s="1"/>
      <c r="C35" s="1"/>
      <c r="G35" s="1"/>
      <c r="J35" s="1"/>
      <c r="K35" s="2"/>
    </row>
    <row r="36" spans="1:11" ht="15.75" customHeight="1" x14ac:dyDescent="0.35">
      <c r="A36" s="12"/>
      <c r="B36" s="1"/>
      <c r="C36" s="1"/>
      <c r="G36" s="1"/>
      <c r="J36" s="1"/>
      <c r="K36" s="2"/>
    </row>
    <row r="37" spans="1:11" ht="15.75" customHeight="1" x14ac:dyDescent="0.35">
      <c r="A37" s="12"/>
      <c r="B37" s="1"/>
      <c r="C37" s="1"/>
      <c r="G37" s="1"/>
      <c r="J37" s="1"/>
      <c r="K37" s="2"/>
    </row>
    <row r="38" spans="1:11" ht="15.75" customHeight="1" x14ac:dyDescent="0.35">
      <c r="A38" s="12"/>
      <c r="B38" s="1"/>
      <c r="C38" s="1"/>
      <c r="G38" s="1"/>
      <c r="J38" s="1"/>
      <c r="K38" s="2"/>
    </row>
  </sheetData>
  <mergeCells count="3">
    <mergeCell ref="A1:B1"/>
    <mergeCell ref="A2:A3"/>
    <mergeCell ref="B2:B3"/>
  </mergeCells>
  <pageMargins left="0.7" right="0.7" top="0.75" bottom="0.75" header="0.51180555555555496" footer="0.51180555555555496"/>
  <pageSetup paperSize="0" scale="0" firstPageNumber="0" orientation="portrait" usePrinterDefaults="0" horizontalDpi="0" verticalDpi="0" copie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1"/>
  <sheetViews>
    <sheetView topLeftCell="A63" zoomScaleNormal="100" workbookViewId="0">
      <selection activeCell="C79" sqref="C79"/>
    </sheetView>
  </sheetViews>
  <sheetFormatPr defaultColWidth="8.83203125" defaultRowHeight="15.5" x14ac:dyDescent="0.35"/>
  <cols>
    <col min="1" max="1" width="19.33203125" customWidth="1"/>
    <col min="2" max="2" width="60.83203125"/>
    <col min="3" max="26" width="11.1640625"/>
    <col min="27" max="1025" width="14.1640625"/>
  </cols>
  <sheetData>
    <row r="1" spans="1:20" ht="15.75" customHeight="1" x14ac:dyDescent="0.35">
      <c r="A1" s="115" t="s">
        <v>165</v>
      </c>
      <c r="B1" s="116"/>
      <c r="C1" s="116"/>
      <c r="D1" s="116"/>
      <c r="E1" s="116"/>
      <c r="F1" s="116"/>
      <c r="G1" s="116"/>
      <c r="H1" s="117" t="s">
        <v>38</v>
      </c>
      <c r="I1" s="116"/>
      <c r="J1" s="116"/>
      <c r="K1" s="116"/>
      <c r="L1" s="116"/>
      <c r="M1" s="116"/>
      <c r="N1" s="116"/>
      <c r="O1" s="116"/>
      <c r="P1" s="116"/>
      <c r="Q1" s="116"/>
      <c r="R1" s="116"/>
      <c r="S1" s="116"/>
      <c r="T1" s="116"/>
    </row>
    <row r="2" spans="1:20" ht="15.75" customHeight="1" x14ac:dyDescent="0.35">
      <c r="A2" s="118"/>
      <c r="B2" s="116"/>
      <c r="C2" s="116"/>
      <c r="D2" s="116"/>
      <c r="E2" s="116"/>
      <c r="F2" s="116"/>
      <c r="G2" s="116"/>
      <c r="H2" s="119" t="s">
        <v>39</v>
      </c>
      <c r="I2" s="116" t="s">
        <v>40</v>
      </c>
      <c r="J2" s="116"/>
      <c r="K2" s="116"/>
      <c r="L2" s="116"/>
      <c r="M2" s="116"/>
      <c r="N2" s="116"/>
      <c r="O2" s="116"/>
      <c r="P2" s="116"/>
      <c r="Q2" s="116"/>
      <c r="R2" s="116"/>
      <c r="S2" s="116"/>
      <c r="T2" s="116"/>
    </row>
    <row r="3" spans="1:20" ht="15.75" customHeight="1" x14ac:dyDescent="0.35">
      <c r="A3" s="120" t="s">
        <v>41</v>
      </c>
      <c r="B3" s="116"/>
      <c r="C3" s="116"/>
      <c r="D3" s="116"/>
      <c r="E3" s="116"/>
      <c r="F3" s="116"/>
      <c r="G3" s="116"/>
      <c r="H3" s="119" t="s">
        <v>42</v>
      </c>
      <c r="I3" s="116" t="s">
        <v>43</v>
      </c>
      <c r="J3" s="116"/>
      <c r="K3" s="116"/>
      <c r="L3" s="116"/>
      <c r="M3" s="116"/>
      <c r="N3" s="116"/>
      <c r="O3" s="116"/>
      <c r="P3" s="116"/>
      <c r="Q3" s="116"/>
      <c r="R3" s="116"/>
      <c r="S3" s="116"/>
      <c r="T3" s="116"/>
    </row>
    <row r="4" spans="1:20" ht="15.75" customHeight="1" x14ac:dyDescent="0.35">
      <c r="A4" s="118" t="s">
        <v>44</v>
      </c>
      <c r="B4" s="116" t="s">
        <v>21</v>
      </c>
      <c r="C4" s="121">
        <v>17</v>
      </c>
      <c r="D4" s="116"/>
      <c r="E4" s="116"/>
      <c r="F4" s="116"/>
      <c r="G4" s="116"/>
      <c r="H4" s="119" t="s">
        <v>45</v>
      </c>
      <c r="I4" s="116" t="s">
        <v>46</v>
      </c>
      <c r="J4" s="116"/>
      <c r="K4" s="116"/>
      <c r="L4" s="116"/>
      <c r="M4" s="116"/>
      <c r="N4" s="116"/>
      <c r="O4" s="116"/>
      <c r="P4" s="116"/>
      <c r="Q4" s="116"/>
      <c r="R4" s="116"/>
      <c r="S4" s="116"/>
      <c r="T4" s="116"/>
    </row>
    <row r="5" spans="1:20" ht="15.75" customHeight="1" x14ac:dyDescent="0.35">
      <c r="A5" s="118" t="s">
        <v>47</v>
      </c>
      <c r="B5" s="116" t="s">
        <v>22</v>
      </c>
      <c r="C5" s="121">
        <v>3</v>
      </c>
      <c r="D5" s="116"/>
      <c r="E5" s="116"/>
      <c r="F5" s="116"/>
      <c r="G5" s="116"/>
      <c r="H5" s="121"/>
      <c r="I5" s="116" t="s">
        <v>48</v>
      </c>
      <c r="J5" s="116"/>
      <c r="K5" s="116"/>
      <c r="L5" s="116"/>
      <c r="M5" s="116"/>
      <c r="N5" s="116"/>
      <c r="O5" s="116"/>
      <c r="P5" s="116"/>
      <c r="Q5" s="116"/>
      <c r="R5" s="116"/>
      <c r="S5" s="116"/>
      <c r="T5" s="116"/>
    </row>
    <row r="6" spans="1:20" ht="15.75" customHeight="1" x14ac:dyDescent="0.35">
      <c r="A6" s="118" t="s">
        <v>49</v>
      </c>
      <c r="B6" s="116" t="s">
        <v>23</v>
      </c>
      <c r="C6" s="121">
        <v>2</v>
      </c>
      <c r="D6" s="116"/>
      <c r="E6" s="116"/>
      <c r="F6" s="116"/>
      <c r="G6" s="116"/>
      <c r="H6" s="122"/>
      <c r="I6" s="116" t="s">
        <v>50</v>
      </c>
      <c r="J6" s="116"/>
      <c r="K6" s="116"/>
      <c r="L6" s="116"/>
      <c r="M6" s="116"/>
      <c r="N6" s="116"/>
      <c r="O6" s="116"/>
      <c r="P6" s="116"/>
      <c r="Q6" s="116"/>
      <c r="R6" s="116"/>
      <c r="S6" s="116"/>
      <c r="T6" s="116"/>
    </row>
    <row r="7" spans="1:20" ht="15.75" customHeight="1" x14ac:dyDescent="0.35">
      <c r="A7" s="118" t="s">
        <v>51</v>
      </c>
      <c r="B7" s="116" t="s">
        <v>24</v>
      </c>
      <c r="C7" s="121">
        <v>12</v>
      </c>
      <c r="D7" s="116"/>
      <c r="E7" s="116"/>
      <c r="F7" s="116"/>
      <c r="G7" s="116"/>
      <c r="H7" s="116"/>
      <c r="I7" s="116"/>
      <c r="J7" s="116"/>
      <c r="K7" s="116"/>
      <c r="L7" s="116"/>
      <c r="M7" s="116"/>
      <c r="N7" s="116"/>
      <c r="O7" s="116"/>
      <c r="P7" s="116"/>
      <c r="Q7" s="116"/>
      <c r="R7" s="116"/>
      <c r="S7" s="116"/>
      <c r="T7" s="116"/>
    </row>
    <row r="8" spans="1:20" ht="15.75" customHeight="1" x14ac:dyDescent="0.35">
      <c r="A8" s="118" t="s">
        <v>52</v>
      </c>
      <c r="B8" s="116" t="s">
        <v>25</v>
      </c>
      <c r="C8" s="123">
        <v>7.5999999999999998E-2</v>
      </c>
      <c r="D8" s="124"/>
      <c r="E8" s="116"/>
      <c r="F8" s="116"/>
      <c r="G8" s="116"/>
      <c r="H8" s="116"/>
      <c r="I8" s="116"/>
      <c r="J8" s="116"/>
      <c r="K8" s="116"/>
      <c r="L8" s="116"/>
      <c r="M8" s="116"/>
      <c r="N8" s="116"/>
      <c r="O8" s="116"/>
      <c r="P8" s="116"/>
      <c r="Q8" s="116"/>
      <c r="R8" s="116"/>
      <c r="S8" s="116"/>
      <c r="T8" s="116"/>
    </row>
    <row r="9" spans="1:20" ht="15.75" customHeight="1" x14ac:dyDescent="0.35">
      <c r="A9" s="118" t="s">
        <v>53</v>
      </c>
      <c r="B9" s="116" t="s">
        <v>26</v>
      </c>
      <c r="C9" s="123">
        <v>-0.51400000000000001</v>
      </c>
      <c r="D9" s="124"/>
      <c r="E9" s="116"/>
      <c r="F9" s="116"/>
      <c r="G9" s="116"/>
      <c r="H9" s="116"/>
      <c r="I9" s="116"/>
      <c r="J9" s="116"/>
      <c r="K9" s="116"/>
      <c r="L9" s="116"/>
      <c r="M9" s="116"/>
      <c r="N9" s="116"/>
      <c r="O9" s="116"/>
      <c r="P9" s="116"/>
      <c r="Q9" s="116"/>
      <c r="R9" s="116"/>
      <c r="S9" s="116"/>
      <c r="T9" s="116"/>
    </row>
    <row r="10" spans="1:20" ht="15.75" customHeight="1" x14ac:dyDescent="0.35">
      <c r="A10" s="118" t="s">
        <v>54</v>
      </c>
      <c r="B10" s="116" t="s">
        <v>27</v>
      </c>
      <c r="C10" s="123">
        <v>-0.249</v>
      </c>
      <c r="D10" s="124"/>
      <c r="E10" s="116"/>
      <c r="F10" s="116"/>
      <c r="G10" s="116"/>
      <c r="H10" s="116"/>
      <c r="I10" s="116"/>
      <c r="J10" s="116"/>
      <c r="K10" s="116"/>
      <c r="L10" s="116"/>
      <c r="M10" s="116"/>
      <c r="N10" s="116"/>
      <c r="O10" s="116"/>
      <c r="P10" s="116"/>
      <c r="Q10" s="116"/>
      <c r="R10" s="116"/>
      <c r="S10" s="116"/>
      <c r="T10" s="116"/>
    </row>
    <row r="11" spans="1:20" ht="15.75" customHeight="1" x14ac:dyDescent="0.35">
      <c r="A11" s="118" t="s">
        <v>55</v>
      </c>
      <c r="B11" s="116" t="s">
        <v>28</v>
      </c>
      <c r="C11" s="121">
        <v>15</v>
      </c>
      <c r="D11" s="116"/>
      <c r="E11" s="116"/>
      <c r="F11" s="116"/>
      <c r="G11" s="116"/>
      <c r="H11" s="116"/>
      <c r="I11" s="116"/>
      <c r="J11" s="116"/>
      <c r="K11" s="116"/>
      <c r="L11" s="116"/>
      <c r="M11" s="116"/>
      <c r="N11" s="116"/>
      <c r="O11" s="116"/>
      <c r="P11" s="116"/>
      <c r="Q11" s="116"/>
      <c r="R11" s="116"/>
      <c r="S11" s="116"/>
      <c r="T11" s="116"/>
    </row>
    <row r="12" spans="1:20" ht="15.75" customHeight="1" x14ac:dyDescent="0.35">
      <c r="A12" s="118" t="s">
        <v>56</v>
      </c>
      <c r="B12" s="116" t="s">
        <v>29</v>
      </c>
      <c r="C12" s="121">
        <v>8</v>
      </c>
      <c r="D12" s="116"/>
      <c r="E12" s="116"/>
      <c r="F12" s="116"/>
      <c r="G12" s="116"/>
      <c r="H12" s="116"/>
      <c r="I12" s="116"/>
      <c r="J12" s="116"/>
      <c r="K12" s="116"/>
      <c r="L12" s="116"/>
      <c r="M12" s="116"/>
      <c r="N12" s="116"/>
      <c r="O12" s="116"/>
      <c r="P12" s="116"/>
      <c r="Q12" s="116"/>
      <c r="R12" s="116"/>
      <c r="S12" s="116"/>
      <c r="T12" s="116"/>
    </row>
    <row r="13" spans="1:20" ht="15.75" customHeight="1" x14ac:dyDescent="0.35">
      <c r="A13" s="118" t="s">
        <v>57</v>
      </c>
      <c r="B13" s="116" t="s">
        <v>30</v>
      </c>
      <c r="C13" s="121">
        <v>6</v>
      </c>
      <c r="D13" s="116"/>
      <c r="E13" s="116"/>
      <c r="F13" s="116"/>
      <c r="G13" s="116"/>
      <c r="H13" s="116"/>
      <c r="I13" s="116"/>
      <c r="J13" s="116"/>
      <c r="K13" s="116"/>
      <c r="L13" s="116"/>
      <c r="M13" s="116"/>
      <c r="N13" s="116"/>
      <c r="O13" s="116"/>
      <c r="P13" s="116"/>
      <c r="Q13" s="116"/>
      <c r="R13" s="116"/>
      <c r="S13" s="116"/>
      <c r="T13" s="116"/>
    </row>
    <row r="14" spans="1:20" ht="15.75" customHeight="1" x14ac:dyDescent="0.35">
      <c r="A14" s="118" t="s">
        <v>58</v>
      </c>
      <c r="B14" s="116" t="s">
        <v>31</v>
      </c>
      <c r="C14" s="121">
        <v>1</v>
      </c>
      <c r="D14" s="116"/>
      <c r="E14" s="116"/>
      <c r="F14" s="116"/>
      <c r="G14" s="116"/>
      <c r="H14" s="116"/>
      <c r="I14" s="116"/>
      <c r="J14" s="116"/>
      <c r="K14" s="116"/>
      <c r="L14" s="116"/>
      <c r="M14" s="116"/>
      <c r="N14" s="116"/>
      <c r="O14" s="116"/>
      <c r="P14" s="116"/>
      <c r="Q14" s="116"/>
      <c r="R14" s="116"/>
      <c r="S14" s="116"/>
      <c r="T14" s="116"/>
    </row>
    <row r="15" spans="1:20" ht="15.75" customHeight="1" x14ac:dyDescent="0.35">
      <c r="A15" s="118" t="s">
        <v>59</v>
      </c>
      <c r="B15" s="116" t="s">
        <v>32</v>
      </c>
      <c r="C15" s="123">
        <v>-3.7999999999999999E-2</v>
      </c>
      <c r="D15" s="116"/>
      <c r="E15" s="116"/>
      <c r="F15" s="116"/>
      <c r="G15" s="116"/>
      <c r="H15" s="116"/>
      <c r="I15" s="116"/>
      <c r="J15" s="116"/>
      <c r="K15" s="116"/>
      <c r="L15" s="116"/>
      <c r="M15" s="116"/>
      <c r="N15" s="116"/>
      <c r="O15" s="116"/>
      <c r="P15" s="116"/>
      <c r="Q15" s="116"/>
      <c r="R15" s="116"/>
      <c r="S15" s="116"/>
      <c r="T15" s="116"/>
    </row>
    <row r="16" spans="1:20" ht="15.75" customHeight="1" x14ac:dyDescent="0.35">
      <c r="A16" s="118" t="s">
        <v>60</v>
      </c>
      <c r="B16" s="116" t="s">
        <v>33</v>
      </c>
      <c r="C16" s="123">
        <v>0.73399999999999999</v>
      </c>
      <c r="D16" s="116"/>
      <c r="E16" s="116"/>
      <c r="F16" s="116"/>
      <c r="G16" s="116"/>
      <c r="H16" s="116"/>
      <c r="I16" s="116"/>
      <c r="J16" s="116"/>
      <c r="K16" s="116"/>
      <c r="L16" s="116"/>
      <c r="M16" s="116"/>
      <c r="N16" s="116"/>
      <c r="O16" s="116"/>
      <c r="P16" s="116"/>
      <c r="Q16" s="116"/>
      <c r="R16" s="116"/>
      <c r="S16" s="116"/>
      <c r="T16" s="116"/>
    </row>
    <row r="17" spans="1:20" ht="15.75" customHeight="1" x14ac:dyDescent="0.35">
      <c r="A17" s="118" t="s">
        <v>61</v>
      </c>
      <c r="B17" s="116" t="s">
        <v>34</v>
      </c>
      <c r="C17" s="123">
        <v>2.1000000000000001E-2</v>
      </c>
      <c r="D17" s="116"/>
      <c r="E17" s="116"/>
      <c r="F17" s="116"/>
      <c r="G17" s="116"/>
      <c r="H17" s="116"/>
      <c r="I17" s="116"/>
      <c r="J17" s="116"/>
      <c r="K17" s="116"/>
      <c r="L17" s="116"/>
      <c r="M17" s="116"/>
      <c r="N17" s="116"/>
      <c r="O17" s="116"/>
      <c r="P17" s="116"/>
      <c r="Q17" s="116"/>
      <c r="R17" s="116"/>
      <c r="S17" s="116"/>
      <c r="T17" s="116"/>
    </row>
    <row r="18" spans="1:20" x14ac:dyDescent="0.35">
      <c r="A18" s="116"/>
      <c r="B18" s="116"/>
      <c r="C18" s="116"/>
      <c r="D18" s="116"/>
      <c r="E18" s="116"/>
      <c r="F18" s="116"/>
      <c r="G18" s="116"/>
      <c r="H18" s="116"/>
      <c r="I18" s="116"/>
      <c r="J18" s="116"/>
      <c r="K18" s="116"/>
      <c r="L18" s="116"/>
      <c r="M18" s="116"/>
      <c r="N18" s="116"/>
      <c r="O18" s="116"/>
      <c r="P18" s="116"/>
      <c r="Q18" s="116"/>
      <c r="R18" s="116"/>
      <c r="S18" s="116"/>
      <c r="T18" s="116"/>
    </row>
    <row r="19" spans="1:20" x14ac:dyDescent="0.35">
      <c r="A19" s="116"/>
      <c r="B19" s="125" t="s">
        <v>173</v>
      </c>
      <c r="C19" s="116"/>
      <c r="D19" s="116"/>
      <c r="E19" s="116"/>
      <c r="F19" s="116"/>
      <c r="G19" s="116"/>
      <c r="H19" s="116"/>
      <c r="I19" s="116"/>
      <c r="J19" s="116"/>
      <c r="K19" s="116"/>
      <c r="L19" s="116"/>
      <c r="M19" s="116"/>
      <c r="N19" s="116"/>
      <c r="O19" s="116"/>
      <c r="P19" s="116"/>
      <c r="Q19" s="116"/>
      <c r="R19" s="116"/>
      <c r="S19" s="116"/>
      <c r="T19" s="116"/>
    </row>
    <row r="20" spans="1:20" x14ac:dyDescent="0.35">
      <c r="A20" s="116"/>
      <c r="B20" s="116"/>
      <c r="C20" s="116"/>
      <c r="D20" s="116"/>
      <c r="E20" s="116"/>
      <c r="F20" s="116"/>
      <c r="G20" s="116"/>
      <c r="H20" s="116"/>
      <c r="I20" s="116"/>
      <c r="J20" s="116"/>
      <c r="K20" s="116"/>
      <c r="L20" s="116"/>
      <c r="M20" s="116"/>
      <c r="N20" s="116"/>
      <c r="O20" s="116"/>
      <c r="P20" s="116"/>
      <c r="Q20" s="116"/>
      <c r="R20" s="116"/>
      <c r="S20" s="116"/>
      <c r="T20" s="116"/>
    </row>
    <row r="21" spans="1:20" s="112" customFormat="1" ht="14.5" x14ac:dyDescent="0.35">
      <c r="B21" s="126" t="s">
        <v>269</v>
      </c>
    </row>
    <row r="22" spans="1:20" s="113" customFormat="1" ht="14.5" x14ac:dyDescent="0.35">
      <c r="B22" s="114" t="s">
        <v>270</v>
      </c>
    </row>
    <row r="23" spans="1:20" s="112" customFormat="1" ht="14.5" x14ac:dyDescent="0.35">
      <c r="B23" s="114" t="s">
        <v>271</v>
      </c>
    </row>
    <row r="24" spans="1:20" s="112" customFormat="1" ht="14.5" x14ac:dyDescent="0.35">
      <c r="B24" s="114"/>
    </row>
    <row r="25" spans="1:20" x14ac:dyDescent="0.35">
      <c r="B25" s="82" t="s">
        <v>200</v>
      </c>
    </row>
    <row r="26" spans="1:20" x14ac:dyDescent="0.35">
      <c r="B26" s="83" t="s">
        <v>201</v>
      </c>
    </row>
    <row r="27" spans="1:20" x14ac:dyDescent="0.35">
      <c r="B27" s="84"/>
    </row>
    <row r="28" spans="1:20" x14ac:dyDescent="0.35">
      <c r="B28" s="87" t="s">
        <v>204</v>
      </c>
    </row>
    <row r="29" spans="1:20" x14ac:dyDescent="0.35">
      <c r="B29" s="88" t="s">
        <v>205</v>
      </c>
    </row>
    <row r="30" spans="1:20" x14ac:dyDescent="0.35">
      <c r="B30" s="88" t="s">
        <v>206</v>
      </c>
    </row>
    <row r="31" spans="1:20" x14ac:dyDescent="0.35">
      <c r="B31" s="85" t="s">
        <v>207</v>
      </c>
    </row>
    <row r="32" spans="1:20" x14ac:dyDescent="0.35">
      <c r="B32" s="85" t="s">
        <v>208</v>
      </c>
    </row>
    <row r="33" spans="2:2" x14ac:dyDescent="0.35">
      <c r="B33" s="86" t="s">
        <v>209</v>
      </c>
    </row>
    <row r="34" spans="2:2" x14ac:dyDescent="0.35">
      <c r="B34" s="86" t="s">
        <v>210</v>
      </c>
    </row>
    <row r="35" spans="2:2" x14ac:dyDescent="0.35">
      <c r="B35" s="86" t="s">
        <v>211</v>
      </c>
    </row>
    <row r="36" spans="2:2" x14ac:dyDescent="0.35">
      <c r="B36" s="86" t="s">
        <v>212</v>
      </c>
    </row>
    <row r="37" spans="2:2" x14ac:dyDescent="0.35">
      <c r="B37" s="86" t="s">
        <v>213</v>
      </c>
    </row>
    <row r="38" spans="2:2" x14ac:dyDescent="0.35">
      <c r="B38" s="86" t="s">
        <v>214</v>
      </c>
    </row>
    <row r="39" spans="2:2" x14ac:dyDescent="0.35">
      <c r="B39" s="86" t="s">
        <v>215</v>
      </c>
    </row>
    <row r="40" spans="2:2" x14ac:dyDescent="0.35">
      <c r="B40" s="86" t="s">
        <v>216</v>
      </c>
    </row>
    <row r="41" spans="2:2" x14ac:dyDescent="0.35">
      <c r="B41" s="86" t="s">
        <v>217</v>
      </c>
    </row>
    <row r="42" spans="2:2" x14ac:dyDescent="0.35">
      <c r="B42" s="86" t="s">
        <v>218</v>
      </c>
    </row>
    <row r="43" spans="2:2" x14ac:dyDescent="0.35">
      <c r="B43" s="86" t="s">
        <v>220</v>
      </c>
    </row>
    <row r="44" spans="2:2" x14ac:dyDescent="0.35">
      <c r="B44" s="84" t="s">
        <v>219</v>
      </c>
    </row>
    <row r="45" spans="2:2" x14ac:dyDescent="0.35">
      <c r="B45" s="87" t="s">
        <v>221</v>
      </c>
    </row>
    <row r="46" spans="2:2" x14ac:dyDescent="0.35">
      <c r="B46" s="85" t="s">
        <v>222</v>
      </c>
    </row>
    <row r="47" spans="2:2" x14ac:dyDescent="0.35">
      <c r="B47" s="85" t="s">
        <v>250</v>
      </c>
    </row>
    <row r="48" spans="2:2" x14ac:dyDescent="0.35">
      <c r="B48" s="85" t="s">
        <v>223</v>
      </c>
    </row>
    <row r="49" spans="2:2" x14ac:dyDescent="0.35">
      <c r="B49" s="85" t="s">
        <v>224</v>
      </c>
    </row>
    <row r="50" spans="2:2" x14ac:dyDescent="0.35">
      <c r="B50" s="85" t="s">
        <v>225</v>
      </c>
    </row>
    <row r="51" spans="2:2" x14ac:dyDescent="0.35">
      <c r="B51" s="85" t="s">
        <v>226</v>
      </c>
    </row>
    <row r="52" spans="2:2" x14ac:dyDescent="0.35">
      <c r="B52" s="85" t="s">
        <v>227</v>
      </c>
    </row>
    <row r="53" spans="2:2" x14ac:dyDescent="0.35">
      <c r="B53" s="85" t="s">
        <v>228</v>
      </c>
    </row>
    <row r="54" spans="2:2" x14ac:dyDescent="0.35">
      <c r="B54" s="85" t="s">
        <v>229</v>
      </c>
    </row>
    <row r="55" spans="2:2" x14ac:dyDescent="0.35">
      <c r="B55" s="85" t="s">
        <v>230</v>
      </c>
    </row>
    <row r="56" spans="2:2" x14ac:dyDescent="0.35">
      <c r="B56" s="85" t="s">
        <v>231</v>
      </c>
    </row>
    <row r="57" spans="2:2" x14ac:dyDescent="0.35">
      <c r="B57" s="85" t="s">
        <v>232</v>
      </c>
    </row>
    <row r="58" spans="2:2" x14ac:dyDescent="0.35">
      <c r="B58" s="85" t="s">
        <v>233</v>
      </c>
    </row>
    <row r="59" spans="2:2" x14ac:dyDescent="0.35">
      <c r="B59" s="85" t="s">
        <v>234</v>
      </c>
    </row>
    <row r="60" spans="2:2" x14ac:dyDescent="0.35">
      <c r="B60" s="85" t="s">
        <v>235</v>
      </c>
    </row>
    <row r="61" spans="2:2" x14ac:dyDescent="0.35">
      <c r="B61" s="85" t="s">
        <v>236</v>
      </c>
    </row>
    <row r="62" spans="2:2" x14ac:dyDescent="0.35">
      <c r="B62" s="85" t="s">
        <v>237</v>
      </c>
    </row>
    <row r="63" spans="2:2" x14ac:dyDescent="0.35">
      <c r="B63" s="85" t="s">
        <v>238</v>
      </c>
    </row>
    <row r="64" spans="2:2" x14ac:dyDescent="0.35">
      <c r="B64" s="86" t="s">
        <v>239</v>
      </c>
    </row>
    <row r="65" spans="2:2" x14ac:dyDescent="0.35">
      <c r="B65" s="85" t="s">
        <v>240</v>
      </c>
    </row>
    <row r="66" spans="2:2" x14ac:dyDescent="0.35">
      <c r="B66" s="86" t="s">
        <v>241</v>
      </c>
    </row>
    <row r="67" spans="2:2" x14ac:dyDescent="0.35">
      <c r="B67" s="85" t="s">
        <v>242</v>
      </c>
    </row>
    <row r="68" spans="2:2" x14ac:dyDescent="0.35">
      <c r="B68" s="85" t="s">
        <v>243</v>
      </c>
    </row>
    <row r="69" spans="2:2" x14ac:dyDescent="0.35">
      <c r="B69" s="85" t="s">
        <v>244</v>
      </c>
    </row>
    <row r="70" spans="2:2" x14ac:dyDescent="0.35">
      <c r="B70" s="86" t="s">
        <v>245</v>
      </c>
    </row>
    <row r="71" spans="2:2" x14ac:dyDescent="0.35">
      <c r="B71" s="85" t="s">
        <v>202</v>
      </c>
    </row>
    <row r="72" spans="2:2" x14ac:dyDescent="0.35">
      <c r="B72" s="86" t="s">
        <v>246</v>
      </c>
    </row>
    <row r="73" spans="2:2" x14ac:dyDescent="0.35">
      <c r="B73" s="86" t="s">
        <v>247</v>
      </c>
    </row>
    <row r="74" spans="2:2" x14ac:dyDescent="0.35">
      <c r="B74" s="86" t="s">
        <v>248</v>
      </c>
    </row>
    <row r="75" spans="2:2" x14ac:dyDescent="0.35">
      <c r="B75" s="86" t="s">
        <v>249</v>
      </c>
    </row>
    <row r="76" spans="2:2" x14ac:dyDescent="0.35">
      <c r="B76" s="89" t="s">
        <v>203</v>
      </c>
    </row>
    <row r="77" spans="2:2" x14ac:dyDescent="0.35">
      <c r="B77" s="86"/>
    </row>
    <row r="78" spans="2:2" x14ac:dyDescent="0.35">
      <c r="B78" s="127" t="s">
        <v>272</v>
      </c>
    </row>
    <row r="79" spans="2:2" x14ac:dyDescent="0.35">
      <c r="B79" s="127"/>
    </row>
    <row r="80" spans="2:2" x14ac:dyDescent="0.35">
      <c r="B80" s="128" t="s">
        <v>273</v>
      </c>
    </row>
    <row r="81" spans="2:2" x14ac:dyDescent="0.35">
      <c r="B81" s="129" t="s">
        <v>274</v>
      </c>
    </row>
    <row r="82" spans="2:2" x14ac:dyDescent="0.35">
      <c r="B82" s="129" t="s">
        <v>275</v>
      </c>
    </row>
    <row r="83" spans="2:2" x14ac:dyDescent="0.35">
      <c r="B83" s="130" t="s">
        <v>276</v>
      </c>
    </row>
    <row r="84" spans="2:2" x14ac:dyDescent="0.35">
      <c r="B84" s="130" t="s">
        <v>277</v>
      </c>
    </row>
    <row r="85" spans="2:2" x14ac:dyDescent="0.35">
      <c r="B85" s="130" t="s">
        <v>278</v>
      </c>
    </row>
    <row r="86" spans="2:2" x14ac:dyDescent="0.35">
      <c r="B86" s="130" t="s">
        <v>279</v>
      </c>
    </row>
    <row r="87" spans="2:2" x14ac:dyDescent="0.35">
      <c r="B87" s="130" t="s">
        <v>280</v>
      </c>
    </row>
    <row r="88" spans="2:2" x14ac:dyDescent="0.35">
      <c r="B88" s="131"/>
    </row>
    <row r="89" spans="2:2" x14ac:dyDescent="0.35">
      <c r="B89" s="132" t="s">
        <v>281</v>
      </c>
    </row>
    <row r="90" spans="2:2" x14ac:dyDescent="0.35">
      <c r="B90" s="133" t="s">
        <v>282</v>
      </c>
    </row>
    <row r="91" spans="2:2" x14ac:dyDescent="0.35">
      <c r="B91" s="134"/>
    </row>
    <row r="92" spans="2:2" x14ac:dyDescent="0.35">
      <c r="B92" s="128" t="s">
        <v>283</v>
      </c>
    </row>
    <row r="93" spans="2:2" x14ac:dyDescent="0.35">
      <c r="B93" s="135" t="s">
        <v>284</v>
      </c>
    </row>
    <row r="94" spans="2:2" x14ac:dyDescent="0.35">
      <c r="B94" s="135" t="s">
        <v>285</v>
      </c>
    </row>
    <row r="95" spans="2:2" x14ac:dyDescent="0.35">
      <c r="B95" s="114" t="s">
        <v>286</v>
      </c>
    </row>
    <row r="96" spans="2:2" x14ac:dyDescent="0.35">
      <c r="B96" s="135" t="s">
        <v>287</v>
      </c>
    </row>
    <row r="97" spans="2:2" x14ac:dyDescent="0.35">
      <c r="B97" s="135" t="s">
        <v>288</v>
      </c>
    </row>
    <row r="98" spans="2:2" x14ac:dyDescent="0.35">
      <c r="B98" s="135" t="s">
        <v>289</v>
      </c>
    </row>
    <row r="99" spans="2:2" ht="16.5" x14ac:dyDescent="0.35">
      <c r="B99" s="135" t="s">
        <v>290</v>
      </c>
    </row>
    <row r="100" spans="2:2" x14ac:dyDescent="0.35">
      <c r="B100" s="136" t="s">
        <v>291</v>
      </c>
    </row>
    <row r="101" spans="2:2" x14ac:dyDescent="0.35">
      <c r="B101" s="137"/>
    </row>
  </sheetData>
  <pageMargins left="0.7" right="0.7" top="0.75" bottom="0.75" header="0.51180555555555496" footer="0.51180555555555496"/>
  <pageSetup paperSize="9" firstPageNumber="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topLeftCell="A8" zoomScaleNormal="60" workbookViewId="0">
      <selection activeCell="G31" sqref="G31"/>
    </sheetView>
  </sheetViews>
  <sheetFormatPr defaultColWidth="8.83203125" defaultRowHeight="14.5" x14ac:dyDescent="0.35"/>
  <cols>
    <col min="1" max="1" width="11.1640625" style="19"/>
    <col min="2" max="2" width="54.83203125" style="20"/>
    <col min="3" max="5" width="11.1640625" style="20"/>
    <col min="6" max="6" width="14.25" style="20" customWidth="1"/>
    <col min="7" max="7" width="14.6640625" style="20" customWidth="1"/>
    <col min="8" max="26" width="11.1640625" style="20"/>
    <col min="27" max="1025" width="14.1640625" style="20"/>
    <col min="1026" max="16384" width="8.83203125" style="20"/>
  </cols>
  <sheetData>
    <row r="1" spans="1:11" ht="15.75" customHeight="1" x14ac:dyDescent="0.35">
      <c r="B1" s="21" t="s">
        <v>161</v>
      </c>
    </row>
    <row r="2" spans="1:11" ht="15.75" customHeight="1" x14ac:dyDescent="0.35"/>
    <row r="3" spans="1:11" ht="15.75" customHeight="1" x14ac:dyDescent="0.35">
      <c r="B3" s="55" t="s">
        <v>162</v>
      </c>
    </row>
    <row r="4" spans="1:11" ht="15.75" customHeight="1" x14ac:dyDescent="0.35">
      <c r="A4" s="40"/>
      <c r="B4" s="56" t="s">
        <v>163</v>
      </c>
    </row>
    <row r="5" spans="1:11" ht="15.75" customHeight="1" x14ac:dyDescent="0.35">
      <c r="C5" s="151" t="s">
        <v>63</v>
      </c>
      <c r="D5" s="151" t="s">
        <v>62</v>
      </c>
      <c r="E5" s="151" t="s">
        <v>64</v>
      </c>
      <c r="F5" s="57" t="s">
        <v>158</v>
      </c>
      <c r="G5" s="45"/>
      <c r="H5" s="21" t="s">
        <v>65</v>
      </c>
      <c r="K5" s="25" t="s">
        <v>66</v>
      </c>
    </row>
    <row r="6" spans="1:11" ht="15.75" customHeight="1" x14ac:dyDescent="0.35">
      <c r="B6" s="150" t="s">
        <v>69</v>
      </c>
      <c r="C6" s="152">
        <v>5.9999999999999995E-4</v>
      </c>
      <c r="D6" s="152">
        <v>8.6400000000000005E-2</v>
      </c>
      <c r="E6" s="152">
        <v>2E-3</v>
      </c>
      <c r="F6" s="45" t="s">
        <v>70</v>
      </c>
      <c r="G6" s="45"/>
      <c r="H6" s="45"/>
      <c r="I6" s="45"/>
    </row>
    <row r="7" spans="1:11" ht="15.75" customHeight="1" x14ac:dyDescent="0.35">
      <c r="B7" s="150" t="s">
        <v>72</v>
      </c>
      <c r="C7" s="152">
        <v>0</v>
      </c>
      <c r="D7" s="152">
        <v>8.4099999999999994E-2</v>
      </c>
      <c r="E7" s="152">
        <v>3.3E-3</v>
      </c>
      <c r="F7" s="45" t="s">
        <v>70</v>
      </c>
      <c r="G7" s="45"/>
      <c r="H7" s="15" t="s">
        <v>67</v>
      </c>
      <c r="J7" s="20" t="s">
        <v>68</v>
      </c>
      <c r="K7" s="23" t="s">
        <v>44</v>
      </c>
    </row>
    <row r="8" spans="1:11" ht="15.75" customHeight="1" x14ac:dyDescent="0.35">
      <c r="B8" s="150" t="s">
        <v>74</v>
      </c>
      <c r="C8" s="152">
        <v>1.1999999999999999E-3</v>
      </c>
      <c r="D8" s="152">
        <v>7.1900000000000006E-2</v>
      </c>
      <c r="E8" s="152">
        <v>4.4999999999999998E-2</v>
      </c>
      <c r="F8" s="45" t="s">
        <v>75</v>
      </c>
      <c r="G8" s="45"/>
      <c r="H8" s="15" t="s">
        <v>71</v>
      </c>
      <c r="J8" s="20" t="s">
        <v>68</v>
      </c>
      <c r="K8" s="23" t="s">
        <v>47</v>
      </c>
    </row>
    <row r="9" spans="1:11" ht="15.75" customHeight="1" x14ac:dyDescent="0.35">
      <c r="B9" s="150" t="s">
        <v>77</v>
      </c>
      <c r="C9" s="152">
        <v>2.7000000000000001E-3</v>
      </c>
      <c r="D9" s="152">
        <v>6.4199999999999993E-2</v>
      </c>
      <c r="E9" s="152">
        <v>0.02</v>
      </c>
      <c r="F9" s="45" t="s">
        <v>70</v>
      </c>
      <c r="G9" s="45"/>
      <c r="H9" s="15" t="s">
        <v>73</v>
      </c>
      <c r="J9" s="20" t="s">
        <v>68</v>
      </c>
      <c r="K9" s="23" t="s">
        <v>49</v>
      </c>
    </row>
    <row r="10" spans="1:11" ht="15.75" customHeight="1" x14ac:dyDescent="0.35">
      <c r="B10" s="150" t="s">
        <v>78</v>
      </c>
      <c r="C10" s="152">
        <v>3.3E-3</v>
      </c>
      <c r="D10" s="152">
        <v>5.1200000000000002E-2</v>
      </c>
      <c r="E10" s="152">
        <v>2.23E-2</v>
      </c>
      <c r="F10" s="45" t="s">
        <v>75</v>
      </c>
      <c r="G10" s="45"/>
      <c r="H10" s="15" t="s">
        <v>76</v>
      </c>
      <c r="J10" s="20" t="s">
        <v>68</v>
      </c>
      <c r="K10" s="23" t="s">
        <v>51</v>
      </c>
    </row>
    <row r="11" spans="1:11" ht="15.75" customHeight="1" x14ac:dyDescent="0.35">
      <c r="B11" s="150" t="s">
        <v>79</v>
      </c>
      <c r="C11" s="152">
        <v>0</v>
      </c>
      <c r="D11" s="152">
        <v>4.7300000000000002E-2</v>
      </c>
      <c r="E11" s="152">
        <v>8.0000000000000004E-4</v>
      </c>
      <c r="F11" s="45" t="s">
        <v>70</v>
      </c>
      <c r="G11" s="45"/>
      <c r="H11" s="45"/>
    </row>
    <row r="12" spans="1:11" ht="15.75" customHeight="1" x14ac:dyDescent="0.35">
      <c r="B12" s="150" t="s">
        <v>80</v>
      </c>
      <c r="C12" s="152">
        <v>0</v>
      </c>
      <c r="D12" s="152">
        <v>3.09E-2</v>
      </c>
      <c r="E12" s="152">
        <v>7.7000000000000002E-3</v>
      </c>
      <c r="F12" s="45" t="s">
        <v>70</v>
      </c>
      <c r="G12" s="45"/>
      <c r="H12" s="45"/>
    </row>
    <row r="13" spans="1:11" ht="15.75" customHeight="1" x14ac:dyDescent="0.35">
      <c r="B13" s="150" t="s">
        <v>81</v>
      </c>
      <c r="C13" s="152">
        <v>2.0999999999999999E-3</v>
      </c>
      <c r="D13" s="152">
        <v>1.8499999999999999E-2</v>
      </c>
      <c r="E13" s="152">
        <v>3.8199999999999998E-2</v>
      </c>
      <c r="F13" s="45" t="s">
        <v>82</v>
      </c>
      <c r="G13" s="45"/>
      <c r="H13" s="45"/>
    </row>
    <row r="14" spans="1:11" ht="15.75" customHeight="1" x14ac:dyDescent="0.35">
      <c r="B14" s="150" t="s">
        <v>83</v>
      </c>
      <c r="C14" s="152">
        <v>8.0000000000000004E-4</v>
      </c>
      <c r="D14" s="152">
        <v>2.06E-2</v>
      </c>
      <c r="E14" s="152">
        <v>2.23E-2</v>
      </c>
      <c r="F14" s="45" t="s">
        <v>70</v>
      </c>
      <c r="G14" s="45"/>
      <c r="H14" s="45"/>
    </row>
    <row r="15" spans="1:11" ht="15.75" customHeight="1" x14ac:dyDescent="0.35">
      <c r="B15" s="150" t="s">
        <v>84</v>
      </c>
      <c r="C15" s="152">
        <v>0</v>
      </c>
      <c r="D15" s="152">
        <v>1.5699999999999999E-2</v>
      </c>
      <c r="E15" s="152">
        <v>3.3999999999999998E-3</v>
      </c>
      <c r="F15" s="45" t="s">
        <v>70</v>
      </c>
      <c r="G15" s="45"/>
      <c r="H15" s="45"/>
    </row>
    <row r="16" spans="1:11" ht="15.75" customHeight="1" x14ac:dyDescent="0.35">
      <c r="B16" s="150" t="s">
        <v>85</v>
      </c>
      <c r="C16" s="152">
        <v>1.1999999999999999E-3</v>
      </c>
      <c r="D16" s="152">
        <v>4.1000000000000003E-3</v>
      </c>
      <c r="E16" s="152">
        <v>5.7299999999999997E-2</v>
      </c>
      <c r="F16" s="45" t="s">
        <v>70</v>
      </c>
      <c r="G16" s="45"/>
      <c r="H16" s="45"/>
    </row>
    <row r="17" spans="1:12" ht="15.75" customHeight="1" x14ac:dyDescent="0.35">
      <c r="B17" s="150" t="s">
        <v>86</v>
      </c>
      <c r="C17" s="152">
        <v>0</v>
      </c>
      <c r="D17" s="152">
        <v>1.4200000000000001E-2</v>
      </c>
      <c r="E17" s="152">
        <v>5.7500000000000002E-2</v>
      </c>
      <c r="F17" s="45" t="s">
        <v>70</v>
      </c>
      <c r="G17" s="45"/>
      <c r="H17" s="45"/>
    </row>
    <row r="18" spans="1:12" ht="15.75" customHeight="1" x14ac:dyDescent="0.35">
      <c r="B18" s="150" t="s">
        <v>87</v>
      </c>
      <c r="C18" s="152">
        <v>0</v>
      </c>
      <c r="D18" s="152">
        <v>1.5E-3</v>
      </c>
      <c r="E18" s="152">
        <v>3.5799999999999998E-2</v>
      </c>
      <c r="F18" s="45" t="s">
        <v>82</v>
      </c>
      <c r="H18" s="45"/>
    </row>
    <row r="19" spans="1:12" ht="15.75" customHeight="1" x14ac:dyDescent="0.35">
      <c r="B19" s="150" t="s">
        <v>88</v>
      </c>
      <c r="C19" s="152">
        <v>0</v>
      </c>
      <c r="D19" s="152">
        <v>0</v>
      </c>
      <c r="E19" s="152">
        <v>3.5299999999999998E-2</v>
      </c>
      <c r="F19" s="45" t="s">
        <v>70</v>
      </c>
      <c r="H19" s="45"/>
    </row>
    <row r="20" spans="1:12" ht="15.75" customHeight="1" x14ac:dyDescent="0.35">
      <c r="B20" s="150" t="s">
        <v>89</v>
      </c>
      <c r="C20" s="152">
        <v>1.8599999999999998E-2</v>
      </c>
      <c r="D20" s="152">
        <v>8.9999999999999998E-4</v>
      </c>
      <c r="E20" s="152">
        <v>3.2199999999999999E-2</v>
      </c>
      <c r="F20" s="45" t="s">
        <v>70</v>
      </c>
    </row>
    <row r="21" spans="1:12" ht="15.75" customHeight="1" x14ac:dyDescent="0.35">
      <c r="B21" s="150" t="s">
        <v>90</v>
      </c>
      <c r="C21" s="152">
        <v>0</v>
      </c>
      <c r="D21" s="152">
        <v>3.0999999999999999E-3</v>
      </c>
      <c r="E21" s="152">
        <v>3.3799999999999997E-2</v>
      </c>
      <c r="F21" s="45" t="s">
        <v>75</v>
      </c>
    </row>
    <row r="22" spans="1:12" ht="15.75" customHeight="1" x14ac:dyDescent="0.35">
      <c r="B22" s="150" t="s">
        <v>91</v>
      </c>
      <c r="C22" s="152">
        <v>3.04E-2</v>
      </c>
      <c r="D22" s="152">
        <v>1.09E-2</v>
      </c>
      <c r="E22" s="152">
        <v>2.7199999999999998E-2</v>
      </c>
      <c r="F22" s="45" t="s">
        <v>70</v>
      </c>
    </row>
    <row r="23" spans="1:12" ht="16.5" customHeight="1" x14ac:dyDescent="0.35"/>
    <row r="24" spans="1:12" ht="16.5" customHeight="1" x14ac:dyDescent="0.35"/>
    <row r="25" spans="1:12" ht="15.75" customHeight="1" x14ac:dyDescent="0.35">
      <c r="B25" s="58" t="s">
        <v>164</v>
      </c>
    </row>
    <row r="26" spans="1:12" ht="15.75" customHeight="1" x14ac:dyDescent="0.35">
      <c r="A26" s="40"/>
      <c r="B26" s="59" t="s">
        <v>160</v>
      </c>
    </row>
    <row r="27" spans="1:12" ht="15.75" customHeight="1" x14ac:dyDescent="0.35">
      <c r="C27" s="25" t="s">
        <v>92</v>
      </c>
    </row>
    <row r="28" spans="1:12" ht="15.75" customHeight="1" x14ac:dyDescent="0.35">
      <c r="D28" s="20" t="s">
        <v>149</v>
      </c>
      <c r="I28" s="21" t="s">
        <v>65</v>
      </c>
      <c r="L28" s="25" t="s">
        <v>66</v>
      </c>
    </row>
    <row r="29" spans="1:12" ht="15.75" customHeight="1" x14ac:dyDescent="0.35">
      <c r="D29" s="20" t="s">
        <v>62</v>
      </c>
      <c r="E29" s="20" t="s">
        <v>150</v>
      </c>
      <c r="F29" s="20" t="s">
        <v>64</v>
      </c>
      <c r="J29" s="45"/>
    </row>
    <row r="30" spans="1:12" ht="31.5" customHeight="1" x14ac:dyDescent="0.35">
      <c r="C30" s="20" t="s">
        <v>62</v>
      </c>
      <c r="D30" s="20">
        <v>1</v>
      </c>
      <c r="E30" s="20">
        <v>-0.249</v>
      </c>
      <c r="F30" s="20">
        <v>7.5999999999999998E-2</v>
      </c>
      <c r="I30" s="67" t="s">
        <v>93</v>
      </c>
      <c r="J30" s="67">
        <v>7.5999999999999998E-2</v>
      </c>
      <c r="K30" s="20" t="s">
        <v>68</v>
      </c>
      <c r="L30" s="18" t="s">
        <v>52</v>
      </c>
    </row>
    <row r="31" spans="1:12" ht="15.75" customHeight="1" x14ac:dyDescent="0.35">
      <c r="C31" s="20" t="s">
        <v>150</v>
      </c>
      <c r="D31" s="66">
        <v>-0.249</v>
      </c>
      <c r="E31" s="20">
        <v>1</v>
      </c>
      <c r="F31" s="20">
        <v>-0.51400000000000001</v>
      </c>
      <c r="I31" s="69" t="s">
        <v>94</v>
      </c>
      <c r="J31" s="69">
        <v>-0.51400000000000001</v>
      </c>
      <c r="K31" s="20" t="s">
        <v>68</v>
      </c>
      <c r="L31" s="18" t="s">
        <v>53</v>
      </c>
    </row>
    <row r="32" spans="1:12" ht="15.75" customHeight="1" x14ac:dyDescent="0.35">
      <c r="C32" s="20" t="s">
        <v>64</v>
      </c>
      <c r="D32" s="68">
        <v>7.5999999999999998E-2</v>
      </c>
      <c r="E32" s="49">
        <v>-0.51400000000000001</v>
      </c>
      <c r="F32" s="20">
        <v>1</v>
      </c>
      <c r="I32" s="70" t="s">
        <v>96</v>
      </c>
      <c r="J32" s="70">
        <v>-0.249</v>
      </c>
      <c r="K32" s="20" t="s">
        <v>68</v>
      </c>
      <c r="L32" s="18" t="s">
        <v>54</v>
      </c>
    </row>
    <row r="33" spans="3:3" ht="15.75" customHeight="1" x14ac:dyDescent="0.35">
      <c r="C33" s="20" t="s">
        <v>95</v>
      </c>
    </row>
    <row r="34" spans="3:3" ht="15.75" customHeight="1" x14ac:dyDescent="0.35"/>
    <row r="35" spans="3:3" ht="15.75" customHeight="1" x14ac:dyDescent="0.35"/>
  </sheetData>
  <pageMargins left="0.7" right="0.7" top="0.75" bottom="0.75" header="0.51180555555555496" footer="0.51180555555555496"/>
  <pageSetup paperSize="9" firstPageNumber="0"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topLeftCell="A15" zoomScaleNormal="60" workbookViewId="0">
      <selection activeCell="I33" sqref="I33"/>
    </sheetView>
  </sheetViews>
  <sheetFormatPr defaultColWidth="8.83203125" defaultRowHeight="14.5" x14ac:dyDescent="0.35"/>
  <cols>
    <col min="1" max="1" width="11.1640625" style="19"/>
    <col min="2" max="2" width="37.33203125" style="20"/>
    <col min="3" max="3" width="14.5" style="20"/>
    <col min="4" max="5" width="11.1640625" style="20"/>
    <col min="6" max="6" width="14.33203125" style="20" customWidth="1"/>
    <col min="7" max="7" width="15.1640625" style="20" customWidth="1"/>
    <col min="8" max="8" width="11.33203125" style="20"/>
    <col min="9" max="26" width="11.1640625" style="20"/>
    <col min="27" max="1025" width="14.1640625" style="20"/>
    <col min="1026" max="16384" width="8.83203125" style="20"/>
  </cols>
  <sheetData>
    <row r="1" spans="1:11" ht="15.75" customHeight="1" x14ac:dyDescent="0.35">
      <c r="B1" s="21" t="s">
        <v>263</v>
      </c>
    </row>
    <row r="2" spans="1:11" ht="15.75" customHeight="1" x14ac:dyDescent="0.35">
      <c r="B2" s="15"/>
    </row>
    <row r="3" spans="1:11" ht="15.75" customHeight="1" x14ac:dyDescent="0.35">
      <c r="B3" s="55" t="s">
        <v>97</v>
      </c>
      <c r="H3" s="61" t="s">
        <v>98</v>
      </c>
      <c r="K3" s="25" t="s">
        <v>66</v>
      </c>
    </row>
    <row r="4" spans="1:11" ht="15.75" customHeight="1" x14ac:dyDescent="0.35">
      <c r="A4" s="40"/>
      <c r="B4" s="56" t="s">
        <v>157</v>
      </c>
    </row>
    <row r="5" spans="1:11" ht="15.75" customHeight="1" x14ac:dyDescent="0.35">
      <c r="C5" s="151" t="s">
        <v>63</v>
      </c>
      <c r="D5" s="151" t="s">
        <v>62</v>
      </c>
      <c r="E5" s="151" t="s">
        <v>64</v>
      </c>
      <c r="F5" s="57" t="s">
        <v>158</v>
      </c>
      <c r="H5" s="20" t="s">
        <v>99</v>
      </c>
      <c r="J5" s="20" t="s">
        <v>68</v>
      </c>
      <c r="K5" s="23" t="s">
        <v>55</v>
      </c>
    </row>
    <row r="6" spans="1:11" ht="15.75" customHeight="1" x14ac:dyDescent="0.35">
      <c r="B6" s="62" t="s">
        <v>292</v>
      </c>
      <c r="C6" s="152">
        <v>1E-3</v>
      </c>
      <c r="D6" s="152">
        <v>0.1187</v>
      </c>
      <c r="E6" s="152">
        <v>2.0000000000000001E-4</v>
      </c>
      <c r="F6" s="45" t="s">
        <v>70</v>
      </c>
      <c r="G6" s="60"/>
      <c r="H6" s="20" t="s">
        <v>101</v>
      </c>
      <c r="J6" s="20" t="s">
        <v>68</v>
      </c>
      <c r="K6" s="23" t="s">
        <v>56</v>
      </c>
    </row>
    <row r="7" spans="1:11" ht="15.75" customHeight="1" x14ac:dyDescent="0.35">
      <c r="B7" s="62" t="s">
        <v>293</v>
      </c>
      <c r="C7" s="152">
        <v>6.4999999999999997E-3</v>
      </c>
      <c r="D7" s="152">
        <v>7.6600000000000001E-2</v>
      </c>
      <c r="E7" s="152">
        <v>5.8999999999999997E-2</v>
      </c>
      <c r="F7" s="45" t="s">
        <v>100</v>
      </c>
      <c r="G7" s="60"/>
      <c r="H7" s="20" t="s">
        <v>102</v>
      </c>
      <c r="J7" s="20" t="s">
        <v>68</v>
      </c>
      <c r="K7" s="23" t="s">
        <v>57</v>
      </c>
    </row>
    <row r="8" spans="1:11" ht="15.75" customHeight="1" x14ac:dyDescent="0.35">
      <c r="B8" s="62" t="s">
        <v>294</v>
      </c>
      <c r="C8" s="152">
        <v>6.9999999999999999E-4</v>
      </c>
      <c r="D8" s="152">
        <v>6.2600000000000003E-2</v>
      </c>
      <c r="E8" s="152">
        <v>2.8899999999999999E-2</v>
      </c>
      <c r="F8" s="45" t="s">
        <v>100</v>
      </c>
      <c r="G8" s="60"/>
      <c r="H8" s="20" t="s">
        <v>103</v>
      </c>
      <c r="J8" s="20" t="s">
        <v>68</v>
      </c>
      <c r="K8" s="23" t="s">
        <v>58</v>
      </c>
    </row>
    <row r="9" spans="1:11" ht="15.75" customHeight="1" x14ac:dyDescent="0.35">
      <c r="B9" s="62" t="s">
        <v>295</v>
      </c>
      <c r="C9" s="152">
        <v>7.1000000000000004E-3</v>
      </c>
      <c r="D9" s="152">
        <v>5.9700000000000003E-2</v>
      </c>
      <c r="E9" s="152">
        <v>1.6999999999999999E-3</v>
      </c>
      <c r="F9" s="45" t="s">
        <v>100</v>
      </c>
    </row>
    <row r="10" spans="1:11" ht="15.75" customHeight="1" x14ac:dyDescent="0.35">
      <c r="B10" s="62" t="s">
        <v>296</v>
      </c>
      <c r="C10" s="152">
        <v>2.3999999999999998E-3</v>
      </c>
      <c r="D10" s="152">
        <v>5.2900000000000003E-2</v>
      </c>
      <c r="E10" s="152">
        <v>3.7000000000000002E-3</v>
      </c>
      <c r="F10" s="45" t="s">
        <v>100</v>
      </c>
    </row>
    <row r="11" spans="1:11" ht="15.75" customHeight="1" x14ac:dyDescent="0.35">
      <c r="B11" s="62" t="s">
        <v>297</v>
      </c>
      <c r="C11" s="152">
        <v>6.0000000000000001E-3</v>
      </c>
      <c r="D11" s="152">
        <v>6.8099999999999994E-2</v>
      </c>
      <c r="E11" s="152">
        <v>1.7000000000000001E-2</v>
      </c>
      <c r="F11" s="45" t="s">
        <v>82</v>
      </c>
    </row>
    <row r="12" spans="1:11" ht="15.75" customHeight="1" x14ac:dyDescent="0.35">
      <c r="B12" s="62" t="s">
        <v>298</v>
      </c>
      <c r="C12" s="152">
        <v>0</v>
      </c>
      <c r="D12" s="152">
        <v>5.1299999999999998E-2</v>
      </c>
      <c r="E12" s="152">
        <v>0</v>
      </c>
      <c r="F12" s="45" t="s">
        <v>82</v>
      </c>
    </row>
    <row r="13" spans="1:11" ht="15.75" customHeight="1" x14ac:dyDescent="0.35">
      <c r="B13" s="62" t="s">
        <v>299</v>
      </c>
      <c r="C13" s="152">
        <v>3.0999999999999999E-3</v>
      </c>
      <c r="D13" s="152">
        <v>3.0099999999999998E-2</v>
      </c>
      <c r="E13" s="152">
        <v>8.6E-3</v>
      </c>
      <c r="F13" s="45" t="s">
        <v>82</v>
      </c>
    </row>
    <row r="14" spans="1:11" ht="15.75" customHeight="1" x14ac:dyDescent="0.35">
      <c r="B14" s="62" t="s">
        <v>300</v>
      </c>
      <c r="C14" s="152">
        <v>2.8999999999999998E-3</v>
      </c>
      <c r="D14" s="152">
        <v>3.2199999999999999E-2</v>
      </c>
      <c r="E14" s="152">
        <v>2.3999999999999998E-3</v>
      </c>
      <c r="F14" s="45" t="s">
        <v>82</v>
      </c>
    </row>
    <row r="15" spans="1:11" ht="15.75" customHeight="1" x14ac:dyDescent="0.35">
      <c r="B15" s="62" t="s">
        <v>301</v>
      </c>
      <c r="C15" s="152">
        <v>1.4999999999999999E-2</v>
      </c>
      <c r="D15" s="152">
        <v>3.1199999999999999E-2</v>
      </c>
      <c r="E15" s="152">
        <v>9.3799999999999994E-2</v>
      </c>
      <c r="F15" s="45" t="s">
        <v>82</v>
      </c>
    </row>
    <row r="16" spans="1:11" ht="15.75" customHeight="1" x14ac:dyDescent="0.35">
      <c r="B16" s="62" t="s">
        <v>302</v>
      </c>
      <c r="C16" s="152">
        <v>2.8E-3</v>
      </c>
      <c r="D16" s="152">
        <v>2.4199999999999999E-2</v>
      </c>
      <c r="E16" s="152">
        <v>4.1099999999999998E-2</v>
      </c>
      <c r="F16" s="45" t="s">
        <v>100</v>
      </c>
    </row>
    <row r="17" spans="2:11" ht="15.75" customHeight="1" x14ac:dyDescent="0.35">
      <c r="B17" s="62" t="s">
        <v>303</v>
      </c>
      <c r="C17" s="152">
        <v>0</v>
      </c>
      <c r="D17" s="152">
        <v>2.5999999999999999E-3</v>
      </c>
      <c r="E17" s="152">
        <v>1.9199999999999998E-2</v>
      </c>
      <c r="F17" s="45" t="s">
        <v>100</v>
      </c>
    </row>
    <row r="18" spans="2:11" ht="15.75" customHeight="1" x14ac:dyDescent="0.35">
      <c r="B18" s="62" t="s">
        <v>304</v>
      </c>
      <c r="C18" s="152">
        <v>3.7000000000000002E-3</v>
      </c>
      <c r="D18" s="152">
        <v>5.8999999999999999E-3</v>
      </c>
      <c r="E18" s="152">
        <v>7.6E-3</v>
      </c>
      <c r="F18" s="45" t="s">
        <v>100</v>
      </c>
    </row>
    <row r="19" spans="2:11" ht="15.75" customHeight="1" x14ac:dyDescent="0.35">
      <c r="B19" s="62" t="s">
        <v>305</v>
      </c>
      <c r="C19" s="152">
        <v>2.7000000000000001E-3</v>
      </c>
      <c r="D19" s="152">
        <v>1.6199999999999999E-2</v>
      </c>
      <c r="E19" s="152">
        <v>6.8999999999999999E-3</v>
      </c>
      <c r="F19" s="45" t="s">
        <v>100</v>
      </c>
    </row>
    <row r="20" spans="2:11" ht="15.75" customHeight="1" x14ac:dyDescent="0.35">
      <c r="B20" s="62" t="s">
        <v>306</v>
      </c>
      <c r="C20" s="152">
        <v>1.6000000000000001E-3</v>
      </c>
      <c r="D20" s="152">
        <v>1.5599999999999999E-2</v>
      </c>
      <c r="E20" s="152">
        <v>6.4000000000000003E-3</v>
      </c>
      <c r="F20" s="45" t="s">
        <v>104</v>
      </c>
    </row>
    <row r="21" spans="2:11" ht="15.75" customHeight="1" x14ac:dyDescent="0.35"/>
    <row r="22" spans="2:11" ht="15.75" customHeight="1" x14ac:dyDescent="0.35"/>
    <row r="23" spans="2:11" ht="15.75" customHeight="1" x14ac:dyDescent="0.35">
      <c r="B23" s="58" t="s">
        <v>159</v>
      </c>
    </row>
    <row r="24" spans="2:11" ht="15.75" customHeight="1" x14ac:dyDescent="0.35">
      <c r="B24" s="59" t="s">
        <v>160</v>
      </c>
      <c r="C24" s="63"/>
      <c r="D24" s="64"/>
      <c r="E24" s="64"/>
      <c r="F24" s="63"/>
      <c r="G24" s="64"/>
      <c r="H24" s="63"/>
      <c r="I24" s="64"/>
    </row>
    <row r="25" spans="2:11" ht="15.75" customHeight="1" x14ac:dyDescent="0.35">
      <c r="C25" s="25" t="s">
        <v>92</v>
      </c>
      <c r="G25" s="63"/>
      <c r="H25" s="63"/>
      <c r="I25" s="63"/>
    </row>
    <row r="26" spans="2:11" ht="19" customHeight="1" x14ac:dyDescent="0.35">
      <c r="D26" s="20" t="s">
        <v>149</v>
      </c>
      <c r="G26" s="63"/>
      <c r="H26" s="21" t="s">
        <v>65</v>
      </c>
      <c r="K26" s="25" t="s">
        <v>66</v>
      </c>
    </row>
    <row r="27" spans="2:11" ht="15.75" customHeight="1" x14ac:dyDescent="0.35">
      <c r="D27" s="20" t="s">
        <v>150</v>
      </c>
      <c r="E27" s="20" t="s">
        <v>62</v>
      </c>
      <c r="F27" s="20" t="s">
        <v>64</v>
      </c>
      <c r="G27" s="63"/>
      <c r="H27" s="65"/>
      <c r="I27" s="65"/>
    </row>
    <row r="28" spans="2:11" ht="15.75" customHeight="1" x14ac:dyDescent="0.35">
      <c r="C28" s="20" t="s">
        <v>150</v>
      </c>
      <c r="D28" s="20">
        <v>1</v>
      </c>
      <c r="E28" s="20">
        <v>2.1000000000000001E-2</v>
      </c>
      <c r="F28" s="20">
        <v>0.73399999999999999</v>
      </c>
      <c r="G28" s="63"/>
      <c r="H28" s="67" t="s">
        <v>93</v>
      </c>
      <c r="I28" s="67">
        <v>-3.7999999999999999E-2</v>
      </c>
      <c r="J28" s="20" t="s">
        <v>68</v>
      </c>
      <c r="K28" s="18" t="s">
        <v>59</v>
      </c>
    </row>
    <row r="29" spans="2:11" ht="15.75" customHeight="1" x14ac:dyDescent="0.35">
      <c r="C29" s="20" t="s">
        <v>62</v>
      </c>
      <c r="D29" s="66">
        <v>2.1000000000000001E-2</v>
      </c>
      <c r="E29" s="20">
        <v>1</v>
      </c>
      <c r="F29" s="20">
        <v>-3.7999999999999999E-2</v>
      </c>
      <c r="G29" s="63"/>
      <c r="H29" s="69" t="s">
        <v>94</v>
      </c>
      <c r="I29" s="69">
        <v>0.73399999999999999</v>
      </c>
      <c r="J29" s="20" t="s">
        <v>68</v>
      </c>
      <c r="K29" s="18" t="s">
        <v>60</v>
      </c>
    </row>
    <row r="30" spans="2:11" ht="15.75" customHeight="1" x14ac:dyDescent="0.35">
      <c r="C30" s="20" t="s">
        <v>64</v>
      </c>
      <c r="D30" s="49">
        <v>0.73399999999999999</v>
      </c>
      <c r="E30" s="68">
        <v>-3.7999999999999999E-2</v>
      </c>
      <c r="F30" s="20">
        <v>1</v>
      </c>
      <c r="G30" s="63"/>
      <c r="H30" s="70" t="s">
        <v>96</v>
      </c>
      <c r="I30" s="70">
        <v>2.1000000000000001E-2</v>
      </c>
      <c r="J30" s="20" t="s">
        <v>68</v>
      </c>
      <c r="K30" s="18" t="s">
        <v>61</v>
      </c>
    </row>
    <row r="31" spans="2:11" ht="15.75" customHeight="1" x14ac:dyDescent="0.35">
      <c r="C31" s="20" t="s">
        <v>95</v>
      </c>
      <c r="G31" s="63"/>
    </row>
    <row r="32" spans="2:11" ht="15.75" customHeight="1" x14ac:dyDescent="0.35">
      <c r="C32" s="63"/>
      <c r="D32" s="63"/>
      <c r="E32" s="63"/>
      <c r="F32" s="63"/>
      <c r="G32" s="63"/>
    </row>
    <row r="33" spans="3:9" ht="15.75" customHeight="1" x14ac:dyDescent="0.35">
      <c r="C33" s="63"/>
      <c r="D33" s="63"/>
      <c r="E33" s="63"/>
      <c r="F33" s="63"/>
      <c r="G33" s="63"/>
    </row>
    <row r="34" spans="3:9" ht="15.75" customHeight="1" x14ac:dyDescent="0.35">
      <c r="C34" s="63"/>
      <c r="D34" s="63"/>
      <c r="E34" s="63"/>
      <c r="F34" s="63"/>
      <c r="G34" s="63"/>
    </row>
    <row r="35" spans="3:9" ht="15.75" customHeight="1" x14ac:dyDescent="0.35">
      <c r="C35" s="63"/>
      <c r="D35" s="63"/>
      <c r="E35" s="63"/>
      <c r="F35" s="63"/>
      <c r="G35" s="63"/>
    </row>
    <row r="36" spans="3:9" ht="15.75" customHeight="1" x14ac:dyDescent="0.35">
      <c r="C36" s="63"/>
      <c r="D36" s="63"/>
      <c r="E36" s="63"/>
      <c r="F36" s="63"/>
      <c r="G36" s="63"/>
    </row>
    <row r="37" spans="3:9" x14ac:dyDescent="0.35">
      <c r="H37" s="65"/>
      <c r="I37" s="65"/>
    </row>
  </sheetData>
  <pageMargins left="0.7" right="0.7" top="0.75" bottom="0.75" header="0.51180555555555496" footer="0.51180555555555496"/>
  <pageSetup paperSize="9" firstPageNumber="0"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6"/>
  <sheetViews>
    <sheetView topLeftCell="A47" zoomScaleNormal="100" workbookViewId="0">
      <selection activeCell="D50" sqref="D50"/>
    </sheetView>
  </sheetViews>
  <sheetFormatPr defaultColWidth="8.83203125" defaultRowHeight="15.5" x14ac:dyDescent="0.35"/>
  <cols>
    <col min="1" max="1" width="27.83203125"/>
    <col min="2" max="2" width="34.6640625"/>
    <col min="3" max="25" width="11.1640625"/>
    <col min="26" max="1024" width="14.1640625"/>
  </cols>
  <sheetData>
    <row r="1" spans="1:8" ht="15.75" customHeight="1" x14ac:dyDescent="0.35">
      <c r="A1" s="153" t="s">
        <v>156</v>
      </c>
      <c r="B1" s="116"/>
      <c r="C1" s="116"/>
      <c r="D1" s="116"/>
      <c r="G1" s="13"/>
      <c r="H1" s="1"/>
    </row>
    <row r="2" spans="1:8" ht="15.75" customHeight="1" x14ac:dyDescent="0.35">
      <c r="A2" s="116"/>
      <c r="B2" s="116"/>
      <c r="C2" s="116"/>
      <c r="D2" s="116"/>
      <c r="G2" s="5"/>
      <c r="H2" s="1"/>
    </row>
    <row r="3" spans="1:8" ht="15.75" customHeight="1" x14ac:dyDescent="0.35">
      <c r="A3" s="154" t="s">
        <v>166</v>
      </c>
      <c r="B3" s="116"/>
      <c r="C3" s="155"/>
      <c r="D3" s="116"/>
      <c r="G3" s="5"/>
      <c r="H3" s="1"/>
    </row>
    <row r="4" spans="1:8" ht="15.75" customHeight="1" x14ac:dyDescent="0.35">
      <c r="A4" s="118" t="s">
        <v>105</v>
      </c>
      <c r="B4" s="116" t="s">
        <v>35</v>
      </c>
      <c r="C4" s="156">
        <v>0.89700000000000002</v>
      </c>
      <c r="D4" s="157"/>
      <c r="E4" s="14"/>
      <c r="F4" s="14"/>
    </row>
    <row r="5" spans="1:8" ht="15.75" customHeight="1" x14ac:dyDescent="0.35">
      <c r="A5" s="118" t="s">
        <v>106</v>
      </c>
      <c r="B5" s="116" t="s">
        <v>36</v>
      </c>
      <c r="C5" s="156">
        <v>8.8999999999999996E-2</v>
      </c>
      <c r="D5" s="158"/>
      <c r="E5" s="14"/>
      <c r="F5" s="14"/>
    </row>
    <row r="6" spans="1:8" ht="15.75" customHeight="1" x14ac:dyDescent="0.35">
      <c r="A6" s="118" t="s">
        <v>171</v>
      </c>
      <c r="B6" s="116" t="s">
        <v>37</v>
      </c>
      <c r="C6" s="159">
        <v>0.876</v>
      </c>
      <c r="D6" s="157"/>
      <c r="E6" s="14"/>
      <c r="F6" s="14"/>
    </row>
    <row r="7" spans="1:8" x14ac:dyDescent="0.35">
      <c r="A7" s="116"/>
      <c r="B7" s="116"/>
      <c r="C7" s="116"/>
      <c r="D7" s="116"/>
    </row>
    <row r="8" spans="1:8" x14ac:dyDescent="0.35">
      <c r="A8" s="116"/>
      <c r="B8" s="116"/>
      <c r="C8" s="116"/>
      <c r="D8" s="116"/>
    </row>
    <row r="9" spans="1:8" x14ac:dyDescent="0.35">
      <c r="A9" s="160" t="s">
        <v>167</v>
      </c>
      <c r="B9" s="161"/>
      <c r="C9" s="161"/>
      <c r="D9" s="116"/>
    </row>
    <row r="10" spans="1:8" x14ac:dyDescent="0.35">
      <c r="A10" s="162"/>
      <c r="B10" s="161"/>
      <c r="C10" s="161"/>
      <c r="D10" s="116"/>
    </row>
    <row r="11" spans="1:8" x14ac:dyDescent="0.35">
      <c r="A11" s="118" t="s">
        <v>168</v>
      </c>
      <c r="B11" s="116" t="s">
        <v>307</v>
      </c>
      <c r="C11" s="163">
        <v>3</v>
      </c>
      <c r="D11" s="116"/>
    </row>
    <row r="12" spans="1:8" x14ac:dyDescent="0.35">
      <c r="A12" s="116"/>
      <c r="B12" s="116"/>
      <c r="C12" s="116"/>
      <c r="D12" s="116"/>
    </row>
    <row r="13" spans="1:8" x14ac:dyDescent="0.35">
      <c r="B13" s="77" t="s">
        <v>173</v>
      </c>
    </row>
    <row r="15" spans="1:8" s="165" customFormat="1" ht="15.75" customHeight="1" x14ac:dyDescent="0.35">
      <c r="A15" s="1"/>
      <c r="B15" s="164" t="s">
        <v>308</v>
      </c>
    </row>
    <row r="16" spans="1:8" s="165" customFormat="1" ht="15.75" customHeight="1" x14ac:dyDescent="0.35">
      <c r="A16" s="1"/>
      <c r="B16" s="164"/>
    </row>
    <row r="17" spans="2:2" x14ac:dyDescent="0.35">
      <c r="B17" s="80" t="s">
        <v>186</v>
      </c>
    </row>
    <row r="18" spans="2:2" x14ac:dyDescent="0.35">
      <c r="B18" s="79" t="s">
        <v>193</v>
      </c>
    </row>
    <row r="19" spans="2:2" x14ac:dyDescent="0.35">
      <c r="B19" s="79" t="s">
        <v>176</v>
      </c>
    </row>
    <row r="20" spans="2:2" x14ac:dyDescent="0.35">
      <c r="B20" s="81" t="s">
        <v>199</v>
      </c>
    </row>
    <row r="21" spans="2:2" x14ac:dyDescent="0.35">
      <c r="B21" s="79" t="s">
        <v>179</v>
      </c>
    </row>
    <row r="22" spans="2:2" x14ac:dyDescent="0.35">
      <c r="B22" s="130" t="s">
        <v>310</v>
      </c>
    </row>
    <row r="23" spans="2:2" x14ac:dyDescent="0.35">
      <c r="B23" s="78" t="s">
        <v>195</v>
      </c>
    </row>
    <row r="24" spans="2:2" x14ac:dyDescent="0.35">
      <c r="B24" s="79" t="s">
        <v>196</v>
      </c>
    </row>
    <row r="25" spans="2:2" x14ac:dyDescent="0.35">
      <c r="B25" s="79" t="s">
        <v>197</v>
      </c>
    </row>
    <row r="26" spans="2:2" x14ac:dyDescent="0.35">
      <c r="B26" s="79" t="s">
        <v>183</v>
      </c>
    </row>
    <row r="27" spans="2:2" x14ac:dyDescent="0.35">
      <c r="B27" s="80" t="s">
        <v>190</v>
      </c>
    </row>
    <row r="28" spans="2:2" x14ac:dyDescent="0.35">
      <c r="B28" s="79" t="s">
        <v>191</v>
      </c>
    </row>
    <row r="29" spans="2:2" x14ac:dyDescent="0.35">
      <c r="B29" s="80" t="s">
        <v>185</v>
      </c>
    </row>
    <row r="30" spans="2:2" x14ac:dyDescent="0.35">
      <c r="B30" s="79" t="s">
        <v>177</v>
      </c>
    </row>
    <row r="31" spans="2:2" x14ac:dyDescent="0.35">
      <c r="B31" s="79" t="s">
        <v>187</v>
      </c>
    </row>
    <row r="32" spans="2:2" x14ac:dyDescent="0.35">
      <c r="B32" s="79" t="s">
        <v>178</v>
      </c>
    </row>
    <row r="33" spans="2:2" x14ac:dyDescent="0.35">
      <c r="B33" s="79" t="s">
        <v>182</v>
      </c>
    </row>
    <row r="34" spans="2:2" x14ac:dyDescent="0.35">
      <c r="B34" s="79" t="s">
        <v>180</v>
      </c>
    </row>
    <row r="35" spans="2:2" x14ac:dyDescent="0.35">
      <c r="B35" s="80" t="s">
        <v>189</v>
      </c>
    </row>
    <row r="36" spans="2:2" x14ac:dyDescent="0.35">
      <c r="B36" s="79" t="s">
        <v>175</v>
      </c>
    </row>
    <row r="37" spans="2:2" x14ac:dyDescent="0.35">
      <c r="B37" s="79" t="s">
        <v>188</v>
      </c>
    </row>
    <row r="38" spans="2:2" x14ac:dyDescent="0.35">
      <c r="B38" s="79" t="s">
        <v>184</v>
      </c>
    </row>
    <row r="39" spans="2:2" x14ac:dyDescent="0.35">
      <c r="B39" s="129" t="s">
        <v>311</v>
      </c>
    </row>
    <row r="40" spans="2:2" x14ac:dyDescent="0.35">
      <c r="B40" s="79" t="s">
        <v>181</v>
      </c>
    </row>
    <row r="41" spans="2:2" x14ac:dyDescent="0.35">
      <c r="B41" s="80" t="s">
        <v>192</v>
      </c>
    </row>
    <row r="42" spans="2:2" x14ac:dyDescent="0.35">
      <c r="B42" s="79" t="s">
        <v>174</v>
      </c>
    </row>
    <row r="43" spans="2:2" x14ac:dyDescent="0.35">
      <c r="B43" s="81" t="s">
        <v>198</v>
      </c>
    </row>
    <row r="44" spans="2:2" x14ac:dyDescent="0.35">
      <c r="B44" s="130" t="s">
        <v>198</v>
      </c>
    </row>
    <row r="45" spans="2:2" x14ac:dyDescent="0.35">
      <c r="B45" s="79" t="s">
        <v>194</v>
      </c>
    </row>
    <row r="46" spans="2:2" x14ac:dyDescent="0.35">
      <c r="B46" s="81" t="s">
        <v>312</v>
      </c>
    </row>
    <row r="47" spans="2:2" x14ac:dyDescent="0.35">
      <c r="B47" s="166" t="s">
        <v>313</v>
      </c>
    </row>
    <row r="48" spans="2:2" x14ac:dyDescent="0.35">
      <c r="B48" s="130" t="s">
        <v>314</v>
      </c>
    </row>
    <row r="50" spans="2:2" x14ac:dyDescent="0.35">
      <c r="B50" s="127" t="s">
        <v>272</v>
      </c>
    </row>
    <row r="51" spans="2:2" x14ac:dyDescent="0.35">
      <c r="B51" s="167"/>
    </row>
    <row r="52" spans="2:2" x14ac:dyDescent="0.35">
      <c r="B52" s="168" t="s">
        <v>315</v>
      </c>
    </row>
    <row r="53" spans="2:2" x14ac:dyDescent="0.35">
      <c r="B53" s="136" t="s">
        <v>316</v>
      </c>
    </row>
    <row r="54" spans="2:2" x14ac:dyDescent="0.35">
      <c r="B54" s="136" t="s">
        <v>317</v>
      </c>
    </row>
    <row r="55" spans="2:2" x14ac:dyDescent="0.35">
      <c r="B55" s="136" t="s">
        <v>318</v>
      </c>
    </row>
    <row r="56" spans="2:2" x14ac:dyDescent="0.35">
      <c r="B56" s="136" t="s">
        <v>319</v>
      </c>
    </row>
    <row r="57" spans="2:2" x14ac:dyDescent="0.35">
      <c r="B57" s="136" t="s">
        <v>320</v>
      </c>
    </row>
    <row r="58" spans="2:2" x14ac:dyDescent="0.35">
      <c r="B58" s="136" t="s">
        <v>321</v>
      </c>
    </row>
    <row r="59" spans="2:2" x14ac:dyDescent="0.35">
      <c r="B59" s="136" t="s">
        <v>322</v>
      </c>
    </row>
    <row r="60" spans="2:2" x14ac:dyDescent="0.35">
      <c r="B60" s="136" t="s">
        <v>323</v>
      </c>
    </row>
    <row r="61" spans="2:2" x14ac:dyDescent="0.35">
      <c r="B61" s="136" t="s">
        <v>324</v>
      </c>
    </row>
    <row r="62" spans="2:2" x14ac:dyDescent="0.35">
      <c r="B62" s="136" t="s">
        <v>325</v>
      </c>
    </row>
    <row r="63" spans="2:2" x14ac:dyDescent="0.35">
      <c r="B63" s="136" t="s">
        <v>326</v>
      </c>
    </row>
    <row r="64" spans="2:2" x14ac:dyDescent="0.35">
      <c r="B64" s="136" t="s">
        <v>327</v>
      </c>
    </row>
    <row r="65" spans="2:2" x14ac:dyDescent="0.35">
      <c r="B65" s="136" t="s">
        <v>328</v>
      </c>
    </row>
    <row r="66" spans="2:2" x14ac:dyDescent="0.35">
      <c r="B66" s="1"/>
    </row>
  </sheetData>
  <sortState ref="B18:B48">
    <sortCondition ref="B48"/>
  </sortState>
  <pageMargins left="0.7" right="0.7" top="0.75" bottom="0.75" header="0.51180555555555496" footer="0.51180555555555496"/>
  <pageSetup paperSize="9" firstPageNumber="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9"/>
  <sheetViews>
    <sheetView topLeftCell="F2" zoomScaleNormal="100" workbookViewId="0">
      <selection activeCell="L24" sqref="L24"/>
    </sheetView>
  </sheetViews>
  <sheetFormatPr defaultColWidth="8.83203125" defaultRowHeight="14.5" x14ac:dyDescent="0.35"/>
  <cols>
    <col min="1" max="1" width="7.33203125" style="19" customWidth="1"/>
    <col min="2" max="2" width="6.83203125" style="20"/>
    <col min="3" max="3" width="10.83203125" style="20" bestFit="1" customWidth="1"/>
    <col min="4" max="4" width="11.83203125" style="20" bestFit="1" customWidth="1"/>
    <col min="5" max="5" width="10.83203125" style="20" customWidth="1"/>
    <col min="6" max="6" width="13" style="20" bestFit="1" customWidth="1"/>
    <col min="7" max="7" width="12.5" style="20" bestFit="1" customWidth="1"/>
    <col min="8" max="8" width="17.1640625" style="20" customWidth="1"/>
    <col min="9" max="9" width="12.6640625" style="20" bestFit="1" customWidth="1"/>
    <col min="10" max="10" width="10.1640625" style="20" bestFit="1" customWidth="1"/>
    <col min="11" max="11" width="7.33203125" style="20" customWidth="1"/>
    <col min="12" max="12" width="17.83203125" style="20" customWidth="1"/>
    <col min="13" max="13" width="12.1640625" style="20" bestFit="1" customWidth="1"/>
    <col min="14" max="14" width="9.5" style="20" bestFit="1" customWidth="1"/>
    <col min="15" max="15" width="9.1640625" style="20" bestFit="1" customWidth="1"/>
    <col min="16" max="17" width="11.33203125" style="20"/>
    <col min="18" max="18" width="9.33203125" style="20" bestFit="1" customWidth="1"/>
    <col min="19" max="19" width="6.83203125" style="20" bestFit="1" customWidth="1"/>
    <col min="20" max="20" width="10.1640625" style="20" bestFit="1" customWidth="1"/>
    <col min="21" max="22" width="11.6640625" style="20" bestFit="1" customWidth="1"/>
    <col min="23" max="23" width="11.5" style="20" bestFit="1" customWidth="1"/>
    <col min="24" max="24" width="11.33203125" style="20"/>
    <col min="25" max="1023" width="14.1640625" style="20"/>
    <col min="1024" max="16384" width="8.83203125" style="20"/>
  </cols>
  <sheetData>
    <row r="1" spans="1:23" ht="12.75" customHeight="1" x14ac:dyDescent="0.35"/>
    <row r="2" spans="1:23" ht="12.75" customHeight="1" x14ac:dyDescent="0.35">
      <c r="B2" s="21" t="s">
        <v>151</v>
      </c>
      <c r="Q2" s="22" t="s">
        <v>152</v>
      </c>
      <c r="R2" s="23"/>
      <c r="S2" s="23"/>
    </row>
    <row r="3" spans="1:23" ht="12.75" customHeight="1" x14ac:dyDescent="0.35"/>
    <row r="4" spans="1:23" ht="12.75" customHeight="1" x14ac:dyDescent="0.35">
      <c r="D4" s="179" t="s">
        <v>1</v>
      </c>
      <c r="E4" s="179"/>
      <c r="F4" s="177" t="s">
        <v>2</v>
      </c>
      <c r="G4" s="177"/>
      <c r="H4" s="179" t="s">
        <v>1</v>
      </c>
      <c r="I4" s="179"/>
      <c r="J4" s="177" t="s">
        <v>2</v>
      </c>
      <c r="K4" s="177"/>
      <c r="L4" s="179" t="s">
        <v>1</v>
      </c>
      <c r="M4" s="179"/>
      <c r="N4" s="177" t="s">
        <v>2</v>
      </c>
      <c r="O4" s="177"/>
      <c r="Q4" s="20" t="s">
        <v>107</v>
      </c>
    </row>
    <row r="5" spans="1:23" ht="12.75" customHeight="1" x14ac:dyDescent="0.35">
      <c r="B5" s="21" t="s">
        <v>108</v>
      </c>
      <c r="D5" s="24" t="s">
        <v>62</v>
      </c>
      <c r="E5" s="24" t="s">
        <v>64</v>
      </c>
      <c r="F5" s="24" t="s">
        <v>62</v>
      </c>
      <c r="G5" s="24" t="s">
        <v>64</v>
      </c>
      <c r="H5" s="24" t="s">
        <v>62</v>
      </c>
      <c r="I5" s="24" t="s">
        <v>64</v>
      </c>
      <c r="J5" s="24" t="s">
        <v>62</v>
      </c>
      <c r="K5" s="24" t="s">
        <v>64</v>
      </c>
      <c r="L5" s="24" t="s">
        <v>62</v>
      </c>
      <c r="M5" s="24" t="s">
        <v>64</v>
      </c>
      <c r="N5" s="24" t="s">
        <v>62</v>
      </c>
      <c r="O5" s="24" t="s">
        <v>64</v>
      </c>
    </row>
    <row r="6" spans="1:23" ht="15.75" customHeight="1" x14ac:dyDescent="0.35">
      <c r="D6" s="178" t="s">
        <v>109</v>
      </c>
      <c r="E6" s="178"/>
      <c r="F6" s="178"/>
      <c r="G6" s="178"/>
      <c r="H6" s="178" t="s">
        <v>110</v>
      </c>
      <c r="I6" s="178"/>
      <c r="J6" s="178"/>
      <c r="K6" s="178"/>
      <c r="L6" s="178" t="s">
        <v>111</v>
      </c>
      <c r="M6" s="178"/>
      <c r="N6" s="178"/>
      <c r="O6" s="178"/>
      <c r="Q6" s="25" t="s">
        <v>108</v>
      </c>
      <c r="R6" s="25" t="s">
        <v>112</v>
      </c>
      <c r="S6" s="25" t="s">
        <v>113</v>
      </c>
      <c r="T6" s="25" t="s">
        <v>114</v>
      </c>
      <c r="U6" s="25" t="s">
        <v>115</v>
      </c>
      <c r="V6" s="25" t="s">
        <v>148</v>
      </c>
      <c r="W6" s="25" t="s">
        <v>116</v>
      </c>
    </row>
    <row r="7" spans="1:23" ht="15.75" customHeight="1" x14ac:dyDescent="0.35">
      <c r="B7" s="20" t="s">
        <v>117</v>
      </c>
      <c r="D7" s="175">
        <v>1991</v>
      </c>
      <c r="E7" s="175"/>
      <c r="F7" s="175"/>
      <c r="G7" s="175"/>
      <c r="H7" s="175">
        <v>2001</v>
      </c>
      <c r="I7" s="175"/>
      <c r="J7" s="175"/>
      <c r="K7" s="175"/>
      <c r="L7" s="175">
        <v>2015</v>
      </c>
      <c r="M7" s="175"/>
      <c r="N7" s="175"/>
      <c r="O7" s="175"/>
      <c r="Q7" s="20" t="s">
        <v>62</v>
      </c>
      <c r="R7" s="20" t="s">
        <v>109</v>
      </c>
      <c r="S7" s="26">
        <v>1</v>
      </c>
      <c r="T7" s="26">
        <v>0.91500000000000004</v>
      </c>
      <c r="U7" s="26">
        <v>1</v>
      </c>
      <c r="V7" s="26">
        <v>1</v>
      </c>
      <c r="W7" s="26">
        <v>0.91500000000000004</v>
      </c>
    </row>
    <row r="8" spans="1:23" ht="12.75" customHeight="1" x14ac:dyDescent="0.35">
      <c r="E8" s="27"/>
      <c r="F8" s="27"/>
      <c r="G8" s="28"/>
      <c r="H8" s="28"/>
      <c r="I8" s="28"/>
      <c r="J8" s="28"/>
      <c r="K8" s="28"/>
      <c r="L8" s="28"/>
      <c r="Q8" s="20" t="s">
        <v>64</v>
      </c>
      <c r="R8" s="20" t="s">
        <v>109</v>
      </c>
      <c r="S8" s="26">
        <v>0.5</v>
      </c>
      <c r="T8" s="26">
        <v>0.38200000000000001</v>
      </c>
      <c r="U8" s="26">
        <v>1</v>
      </c>
      <c r="V8" s="26">
        <v>0.42099999999999999</v>
      </c>
      <c r="W8" s="26">
        <v>9.4E-2</v>
      </c>
    </row>
    <row r="9" spans="1:23" ht="12.75" customHeight="1" x14ac:dyDescent="0.35">
      <c r="B9" s="29" t="s">
        <v>118</v>
      </c>
      <c r="F9" s="29">
        <f>ROUND(AVERAGE(F10,F11),3)</f>
        <v>1</v>
      </c>
      <c r="G9" s="29">
        <f>ROUND(AVERAGE(G10,G11),3)</f>
        <v>0.58399999999999996</v>
      </c>
      <c r="J9" s="29">
        <f>AVERAGE(J10,J11)</f>
        <v>1</v>
      </c>
      <c r="K9" s="29">
        <f>ROUND(AVERAGE(K10,K11),3)</f>
        <v>0.58399999999999996</v>
      </c>
      <c r="N9" s="29">
        <f>ROUND(AVERAGE(N10,N11),3)</f>
        <v>1</v>
      </c>
      <c r="O9" s="29">
        <f>ROUND(AVERAGE(O10,O11),3)</f>
        <v>0.58399999999999996</v>
      </c>
      <c r="Q9" s="20" t="s">
        <v>62</v>
      </c>
      <c r="R9" s="20" t="s">
        <v>110</v>
      </c>
      <c r="S9" s="26">
        <v>1</v>
      </c>
      <c r="T9" s="26">
        <v>0.88700000000000001</v>
      </c>
      <c r="U9" s="20">
        <v>1</v>
      </c>
      <c r="V9" s="26">
        <v>1</v>
      </c>
      <c r="W9" s="26">
        <v>0.88700000000000001</v>
      </c>
    </row>
    <row r="10" spans="1:23" ht="12.75" customHeight="1" x14ac:dyDescent="0.35">
      <c r="B10" s="20" t="s">
        <v>119</v>
      </c>
      <c r="D10" s="20">
        <v>3</v>
      </c>
      <c r="E10" s="20">
        <v>2</v>
      </c>
      <c r="F10" s="18">
        <f>IF(D10&gt;E10,1,ROUND(D10/E10,3))</f>
        <v>1</v>
      </c>
      <c r="G10" s="18">
        <f>IF(E10&gt;D10,1,ROUND(E10/D10,3))</f>
        <v>0.66700000000000004</v>
      </c>
      <c r="H10" s="20">
        <v>3</v>
      </c>
      <c r="I10" s="20">
        <v>2</v>
      </c>
      <c r="J10" s="18">
        <f>IF(H10&gt;I10,1,ROUND(H10/I10,3))</f>
        <v>1</v>
      </c>
      <c r="K10" s="18">
        <f>IF(I10&gt;H10,1,ROUND(I10/H10,3))</f>
        <v>0.66700000000000004</v>
      </c>
      <c r="L10" s="20">
        <v>3</v>
      </c>
      <c r="M10" s="20">
        <v>2</v>
      </c>
      <c r="N10" s="18">
        <f>IF(L10&gt;M10,1,ROUND(L10/M10,3))</f>
        <v>1</v>
      </c>
      <c r="O10" s="18">
        <f>IF(M10&gt;L10,1,ROUND(M10/L10,3))</f>
        <v>0.66700000000000004</v>
      </c>
      <c r="Q10" s="20" t="s">
        <v>64</v>
      </c>
      <c r="R10" s="20" t="s">
        <v>110</v>
      </c>
      <c r="S10" s="26">
        <v>0.5</v>
      </c>
      <c r="T10" s="26">
        <v>0.496</v>
      </c>
      <c r="U10" s="26">
        <v>0.83399999999999996</v>
      </c>
      <c r="V10" s="26">
        <v>0.40899999999999997</v>
      </c>
      <c r="W10" s="26">
        <v>9.9000000000000005E-2</v>
      </c>
    </row>
    <row r="11" spans="1:23" ht="12.75" customHeight="1" x14ac:dyDescent="0.35">
      <c r="B11" s="20" t="s">
        <v>120</v>
      </c>
      <c r="C11" s="15"/>
      <c r="D11" s="15">
        <v>4</v>
      </c>
      <c r="E11" s="15">
        <v>2</v>
      </c>
      <c r="F11" s="30">
        <f>IF(D11&gt;E11,1,ROUND(D11/E11,3))</f>
        <v>1</v>
      </c>
      <c r="G11" s="30">
        <f>IF(E11&gt;D11,1,ROUND(E11/D11,3))</f>
        <v>0.5</v>
      </c>
      <c r="H11" s="15">
        <v>4</v>
      </c>
      <c r="I11" s="15">
        <v>2</v>
      </c>
      <c r="J11" s="30">
        <f>IF(H11&gt;I11,1,ROUND(H11/I11,3))</f>
        <v>1</v>
      </c>
      <c r="K11" s="30">
        <f>IF(I11&gt;H11,1,ROUND(I11/H11,3))</f>
        <v>0.5</v>
      </c>
      <c r="L11" s="15">
        <v>4</v>
      </c>
      <c r="M11" s="15">
        <v>2</v>
      </c>
      <c r="N11" s="18">
        <f>IF(L11&gt;M11,1,ROUND(L11/M11,3))</f>
        <v>1</v>
      </c>
      <c r="O11" s="18">
        <f>IF(M11&gt;L11,1,ROUND(M11/L11,3))</f>
        <v>0.5</v>
      </c>
      <c r="Q11" s="20" t="s">
        <v>62</v>
      </c>
      <c r="R11" s="20" t="s">
        <v>121</v>
      </c>
      <c r="S11" s="26">
        <v>1</v>
      </c>
      <c r="T11" s="26">
        <v>0.88800000000000001</v>
      </c>
      <c r="U11" s="26">
        <v>1</v>
      </c>
      <c r="V11" s="26">
        <v>1</v>
      </c>
      <c r="W11" s="26">
        <v>1</v>
      </c>
    </row>
    <row r="12" spans="1:23" ht="12.75" customHeight="1" x14ac:dyDescent="0.35">
      <c r="C12" s="15"/>
      <c r="D12" s="15"/>
      <c r="E12" s="15"/>
      <c r="F12" s="15"/>
      <c r="G12" s="15"/>
      <c r="H12" s="15"/>
      <c r="I12" s="15"/>
      <c r="J12" s="15"/>
      <c r="K12" s="15"/>
      <c r="L12" s="15"/>
      <c r="M12" s="15"/>
      <c r="Q12" s="20" t="s">
        <v>64</v>
      </c>
      <c r="R12" s="20" t="s">
        <v>121</v>
      </c>
      <c r="S12" s="26">
        <v>0.5</v>
      </c>
      <c r="T12" s="26">
        <v>0.46</v>
      </c>
      <c r="U12" s="26">
        <v>0.83399999999999996</v>
      </c>
      <c r="V12" s="26">
        <v>0.32600000000000001</v>
      </c>
      <c r="W12" s="26">
        <v>0.32600000000000001</v>
      </c>
    </row>
    <row r="13" spans="1:23" ht="12.75" customHeight="1" x14ac:dyDescent="0.35">
      <c r="B13" s="29" t="s">
        <v>122</v>
      </c>
      <c r="C13" s="15"/>
      <c r="D13" s="15"/>
      <c r="E13" s="15"/>
      <c r="F13" s="31">
        <f>ROUND(AVERAGE(F14:F20),3)</f>
        <v>0.91500000000000004</v>
      </c>
      <c r="G13" s="31">
        <f>ROUND(AVERAGE(G14:G20),3)</f>
        <v>0.38200000000000001</v>
      </c>
      <c r="H13" s="15"/>
      <c r="I13" s="15"/>
      <c r="J13" s="31">
        <f>ROUND(AVERAGE(J14:J19),3)</f>
        <v>0.88700000000000001</v>
      </c>
      <c r="K13" s="31">
        <f>ROUND(AVERAGE(K14:K19),3)</f>
        <v>0.496</v>
      </c>
      <c r="L13" s="15"/>
      <c r="M13" s="15"/>
      <c r="N13" s="29">
        <f>ROUND(AVERAGE(N14:N19),3)</f>
        <v>0.88800000000000001</v>
      </c>
      <c r="O13" s="29">
        <f>ROUND(AVERAGE(O14:O19),3)</f>
        <v>0.46</v>
      </c>
    </row>
    <row r="14" spans="1:23" ht="12.75" customHeight="1" x14ac:dyDescent="0.35">
      <c r="B14" s="20" t="s">
        <v>123</v>
      </c>
      <c r="C14" s="15"/>
      <c r="D14" s="32">
        <v>478942970</v>
      </c>
      <c r="E14" s="32">
        <v>123921000</v>
      </c>
      <c r="F14" s="30">
        <f>IF(D14&gt;E14,1,ROUND(D14/E14,3))</f>
        <v>1</v>
      </c>
      <c r="G14" s="30">
        <f>IF(E14&gt;D14,1,ROUND(E14/D14,3))</f>
        <v>0.25900000000000001</v>
      </c>
      <c r="H14" s="32">
        <v>489073593</v>
      </c>
      <c r="I14" s="32">
        <v>127149000</v>
      </c>
      <c r="J14" s="30">
        <f>IF(H14&gt;I14,1,ROUND(H14/I14,3))</f>
        <v>1</v>
      </c>
      <c r="K14" s="30">
        <f>IF(I14&gt;H14,1,ROUND(I14/H14,3))</f>
        <v>0.26</v>
      </c>
      <c r="L14" s="15">
        <v>509668361</v>
      </c>
      <c r="M14" s="32">
        <v>127131800</v>
      </c>
      <c r="N14" s="18">
        <f>IF(L14&gt;M14,1,ROUND(L14/M14,3))</f>
        <v>1</v>
      </c>
      <c r="O14" s="18">
        <f>IF(M14&gt;L14,1,ROUND(M14/L14,3))</f>
        <v>0.249</v>
      </c>
    </row>
    <row r="15" spans="1:23" ht="12.75" customHeight="1" x14ac:dyDescent="0.35">
      <c r="B15" s="20" t="s">
        <v>124</v>
      </c>
      <c r="C15" s="15"/>
      <c r="D15" s="32">
        <v>2373561</v>
      </c>
      <c r="E15" s="32">
        <v>377923</v>
      </c>
      <c r="F15" s="30">
        <f>IF(D15&gt;E15,1,ROUND(D15/E15,3))</f>
        <v>1</v>
      </c>
      <c r="G15" s="30">
        <f>IF(E15&gt;D15,1,ROUND(E15/D15,3))</f>
        <v>0.159</v>
      </c>
      <c r="H15" s="32">
        <v>3245528</v>
      </c>
      <c r="I15" s="32">
        <v>377923</v>
      </c>
      <c r="J15" s="30">
        <f>IF(H15&gt;I15,1,ROUND(H15/I15,3))</f>
        <v>1</v>
      </c>
      <c r="K15" s="30">
        <f>IF(I15&gt;H15,1,ROUND(I15/H15,3))</f>
        <v>0.11600000000000001</v>
      </c>
      <c r="L15" s="15">
        <v>4241570</v>
      </c>
      <c r="M15" s="32">
        <v>377923</v>
      </c>
      <c r="N15" s="18">
        <f>IF(L15&gt;M15,1,ROUND(L15/M15,3))</f>
        <v>1</v>
      </c>
      <c r="O15" s="18">
        <f>IF(M15&gt;L15,1,ROUND(M15/L15,3))</f>
        <v>8.8999999999999996E-2</v>
      </c>
    </row>
    <row r="16" spans="1:23" ht="12.75" customHeight="1" x14ac:dyDescent="0.35">
      <c r="A16" s="33"/>
      <c r="B16" s="20" t="s">
        <v>125</v>
      </c>
      <c r="C16" s="15"/>
      <c r="D16" s="32">
        <v>7864235089137</v>
      </c>
      <c r="E16" s="32">
        <v>3536800942895</v>
      </c>
      <c r="F16" s="30">
        <f>IF(D16&gt;E16,1,ROUND(D16/E16,3))</f>
        <v>1</v>
      </c>
      <c r="G16" s="30">
        <f>IF(E16&gt;D16,1,ROUND(E16/D16,3))</f>
        <v>0.45</v>
      </c>
      <c r="H16" s="34">
        <v>8923128540919</v>
      </c>
      <c r="I16" s="32">
        <v>4159859918093</v>
      </c>
      <c r="J16" s="30">
        <f>IF(H16&gt;I16,1,ROUND(H16/I16,3))</f>
        <v>1</v>
      </c>
      <c r="K16" s="30">
        <f>IF(I16&gt;H16,1,ROUND(I16/H16,3))</f>
        <v>0.46600000000000003</v>
      </c>
      <c r="L16" s="16">
        <v>16311897169595</v>
      </c>
      <c r="M16" s="32">
        <v>4601461206885</v>
      </c>
      <c r="N16" s="18">
        <f>IF(L16&gt;M16,1,ROUND(L16/M16,3))</f>
        <v>1</v>
      </c>
      <c r="O16" s="18">
        <f>IF(M16&gt;L16,1,ROUND(M16/L16,3))</f>
        <v>0.28199999999999997</v>
      </c>
    </row>
    <row r="17" spans="1:19" ht="12.75" customHeight="1" x14ac:dyDescent="0.35">
      <c r="B17" s="20" t="s">
        <v>126</v>
      </c>
      <c r="C17" s="15"/>
      <c r="D17" s="35">
        <v>0.32</v>
      </c>
      <c r="E17" s="35">
        <v>0.14000000000000001</v>
      </c>
      <c r="F17" s="30">
        <f>IF(D17&gt;E17,1,ROUND(D17/E17,3))</f>
        <v>1</v>
      </c>
      <c r="G17" s="30">
        <f>IF(E17&gt;D17,1,ROUND(E17/D17,3))</f>
        <v>0.438</v>
      </c>
      <c r="H17" s="35">
        <v>0.27</v>
      </c>
      <c r="I17" s="35">
        <v>0.12</v>
      </c>
      <c r="J17" s="30">
        <f>IF(H17&gt;I17,1,ROUND(H17/I17,3))</f>
        <v>1</v>
      </c>
      <c r="K17" s="30">
        <f>IF(I17&gt;H17,1,ROUND(I17/H17,3))</f>
        <v>0.44400000000000001</v>
      </c>
      <c r="L17" s="35">
        <v>0.21</v>
      </c>
      <c r="M17" s="35">
        <v>0.05</v>
      </c>
      <c r="N17" s="18">
        <f>IF(L17&gt;M17,1,ROUND(L17/M17,3))</f>
        <v>1</v>
      </c>
      <c r="O17" s="18">
        <f>IF(M17&gt;L17,1,ROUND(M17/L17,3))</f>
        <v>0.23799999999999999</v>
      </c>
      <c r="Q17" s="20" t="s">
        <v>127</v>
      </c>
    </row>
    <row r="18" spans="1:19" ht="12.75" customHeight="1" x14ac:dyDescent="0.35">
      <c r="A18" s="33"/>
      <c r="B18" s="20" t="s">
        <v>128</v>
      </c>
      <c r="C18" s="15"/>
      <c r="D18" s="32">
        <v>1.4</v>
      </c>
      <c r="E18" s="32">
        <v>3.3</v>
      </c>
      <c r="F18" s="36">
        <f>IF(D18&gt;E18,1,ROUND((E18-D18)/(E18+D18),3))</f>
        <v>0.40400000000000003</v>
      </c>
      <c r="G18" s="36">
        <f>IF(E18&gt;D18,1,ROUND((D18-E18)/(D18+E18),3))</f>
        <v>1</v>
      </c>
      <c r="H18" s="32">
        <v>2.2000000000000002</v>
      </c>
      <c r="I18" s="32">
        <v>0.4</v>
      </c>
      <c r="J18" s="36">
        <f>IF(H18&gt;I18,1,ROUND((I18-H18)/(I18+H18),3))</f>
        <v>1</v>
      </c>
      <c r="K18" s="36">
        <f>IF(I18&gt;H18,1,ROUND((H18-I18)/(H18+I18),3))</f>
        <v>0.69199999999999995</v>
      </c>
      <c r="L18" s="32">
        <v>1.9</v>
      </c>
      <c r="M18" s="32">
        <v>-0.1</v>
      </c>
      <c r="N18" s="37">
        <f>IF(L18&gt;M18,1,ROUND((M18+L18)/(M18-L18),3))</f>
        <v>1</v>
      </c>
      <c r="O18" s="37">
        <f>IF(M18&gt;L18,1,ROUND((L18+M18)/(L18-M18),3))</f>
        <v>0.9</v>
      </c>
    </row>
    <row r="19" spans="1:19" ht="12.75" customHeight="1" x14ac:dyDescent="0.35">
      <c r="B19" s="20" t="s">
        <v>129</v>
      </c>
      <c r="C19" s="15"/>
      <c r="D19" s="32">
        <v>1966000000000</v>
      </c>
      <c r="E19" s="32">
        <v>4.4164250000000003</v>
      </c>
      <c r="F19" s="30">
        <f>IF(D19&gt;E19,1,ROUND(D19/E19,3))</f>
        <v>1</v>
      </c>
      <c r="G19" s="30">
        <f>IF(E19&gt;D19,1,ROUND(E19/D19,3))</f>
        <v>0</v>
      </c>
      <c r="H19" s="32">
        <v>1606140000000</v>
      </c>
      <c r="I19" s="32">
        <v>4953275000000</v>
      </c>
      <c r="J19" s="30">
        <f>IF(H19&gt;I19,1,ROUND(H19/I19,3))</f>
        <v>0.32400000000000001</v>
      </c>
      <c r="K19" s="30">
        <f>IF(I19&gt;H19,1,ROUND(I19/H19,3))</f>
        <v>1</v>
      </c>
      <c r="L19" s="32">
        <v>1925350000000</v>
      </c>
      <c r="M19" s="32">
        <v>4948175000000</v>
      </c>
      <c r="N19" s="18">
        <f>IF(H19&gt;M19,1,ROUND(H19/M19,3))</f>
        <v>0.32500000000000001</v>
      </c>
      <c r="O19" s="18">
        <f>IF(M19&gt;H19,1,ROUND(M19/H19,3))</f>
        <v>1</v>
      </c>
      <c r="R19" s="25" t="s">
        <v>130</v>
      </c>
    </row>
    <row r="20" spans="1:19" ht="12.75" customHeight="1" x14ac:dyDescent="0.35">
      <c r="B20" s="20" t="s">
        <v>131</v>
      </c>
      <c r="C20" s="15"/>
      <c r="D20" s="15">
        <v>2.52097435185566</v>
      </c>
      <c r="E20" s="15">
        <v>0.92698145297558299</v>
      </c>
      <c r="F20" s="30">
        <f>IF(D20&gt;E20,1,ROUND(D20/E20,3))</f>
        <v>1</v>
      </c>
      <c r="G20" s="30">
        <f>IF(E20&gt;D20,1,ROUND(E20/D20,3))</f>
        <v>0.36799999999999999</v>
      </c>
      <c r="H20" s="15">
        <v>1.8414935319452299</v>
      </c>
      <c r="I20" s="15">
        <v>0.97979262701980796</v>
      </c>
      <c r="J20" s="30">
        <f>IF(H20&gt;I20,1,ROUND(H20/I20,3))</f>
        <v>1</v>
      </c>
      <c r="K20" s="30">
        <f>IF(I20&gt;H20,1,ROUND(I20/H20,3))</f>
        <v>0.53200000000000003</v>
      </c>
      <c r="L20" s="15">
        <v>1.5278927992048601</v>
      </c>
      <c r="M20" s="15">
        <v>0.99725990193246905</v>
      </c>
      <c r="N20" s="18">
        <f>IF(H20&gt;M20,1,ROUND(H20/M20,3))</f>
        <v>1</v>
      </c>
      <c r="O20" s="18">
        <f>IF(M20&gt;H20,1,ROUND(M20/H20,3))</f>
        <v>0.54200000000000004</v>
      </c>
      <c r="Q20" s="25" t="s">
        <v>132</v>
      </c>
      <c r="R20" s="27" t="s">
        <v>62</v>
      </c>
      <c r="S20" s="27" t="s">
        <v>64</v>
      </c>
    </row>
    <row r="21" spans="1:19" ht="12.75" customHeight="1" x14ac:dyDescent="0.35">
      <c r="Q21" s="20" t="s">
        <v>113</v>
      </c>
      <c r="R21" s="20">
        <f>ROUND(AVERAGE(F9,J9,N9),3)</f>
        <v>1</v>
      </c>
      <c r="S21" s="20">
        <f>ROUND(AVERAGE(G9,K9,O9),3)</f>
        <v>0.58399999999999996</v>
      </c>
    </row>
    <row r="22" spans="1:19" ht="12.75" customHeight="1" x14ac:dyDescent="0.35">
      <c r="B22" s="29" t="s">
        <v>133</v>
      </c>
      <c r="F22" s="29">
        <f>ROUND(AVERAGE(F23:F24),3)</f>
        <v>1</v>
      </c>
      <c r="G22" s="29">
        <f>ROUND(AVERAGE(G23:G24),3)</f>
        <v>1</v>
      </c>
      <c r="J22" s="29">
        <f>ROUND(AVERAGE(J23:J24),3)</f>
        <v>1</v>
      </c>
      <c r="K22" s="29">
        <f>ROUND(AVERAGE(K23:K24),3)</f>
        <v>0.83399999999999996</v>
      </c>
      <c r="N22" s="29">
        <f>ROUND(AVERAGE(N23:N24),3)</f>
        <v>1</v>
      </c>
      <c r="O22" s="29">
        <f>ROUND(AVERAGE(O23:O24),3)</f>
        <v>0.83399999999999996</v>
      </c>
      <c r="Q22" s="20" t="s">
        <v>114</v>
      </c>
      <c r="R22" s="20">
        <f>ROUND(AVERAGE(F13,J13,N13),3)</f>
        <v>0.89700000000000002</v>
      </c>
      <c r="S22" s="20">
        <f>ROUND(AVERAGE(G13,K13,O13),3)</f>
        <v>0.44600000000000001</v>
      </c>
    </row>
    <row r="23" spans="1:19" ht="12.75" customHeight="1" x14ac:dyDescent="0.35">
      <c r="B23" s="20" t="s">
        <v>134</v>
      </c>
      <c r="D23" s="26">
        <v>1</v>
      </c>
      <c r="E23" s="26">
        <v>1</v>
      </c>
      <c r="F23" s="18">
        <f>IF(D23&gt;E23,1,ROUND(D23/E23,3))</f>
        <v>1</v>
      </c>
      <c r="G23" s="18">
        <f>IF(E23&gt;D23,1,ROUND(E23/D23,3))</f>
        <v>1</v>
      </c>
      <c r="H23" s="26">
        <v>1</v>
      </c>
      <c r="I23" s="26">
        <v>1</v>
      </c>
      <c r="J23" s="18">
        <f>IF(H23&gt;I23,1,ROUND(H23/I23,3))</f>
        <v>1</v>
      </c>
      <c r="K23" s="18">
        <f>IF(I23&gt;H23,1,ROUND(I23/H23,3))</f>
        <v>1</v>
      </c>
      <c r="L23" s="26">
        <v>1</v>
      </c>
      <c r="M23" s="26">
        <v>1</v>
      </c>
      <c r="N23" s="18">
        <f>IF(L23&gt;M23,1,ROUND(L23/M23,3))</f>
        <v>1</v>
      </c>
      <c r="O23" s="18">
        <f>IF(M23&gt;L23,1,ROUND(M23/L23,3))</f>
        <v>1</v>
      </c>
      <c r="Q23" s="20" t="s">
        <v>115</v>
      </c>
      <c r="R23" s="20">
        <f>ROUND(AVERAGE(F22,J22,N22),3)</f>
        <v>1</v>
      </c>
      <c r="S23" s="20">
        <f>ROUND(AVERAGE(G22,K22,O22),3)</f>
        <v>0.88900000000000001</v>
      </c>
    </row>
    <row r="24" spans="1:19" ht="12.75" customHeight="1" x14ac:dyDescent="0.35">
      <c r="B24" s="20" t="s">
        <v>135</v>
      </c>
      <c r="D24" s="26">
        <v>1</v>
      </c>
      <c r="E24" s="26">
        <v>1</v>
      </c>
      <c r="F24" s="18">
        <f>IF(D24&gt;E24,1,ROUND(D24/E24,3))</f>
        <v>1</v>
      </c>
      <c r="G24" s="18">
        <f>IF(E24&gt;D24,1,ROUND(E24/D24,3))</f>
        <v>1</v>
      </c>
      <c r="H24" s="26">
        <v>3</v>
      </c>
      <c r="I24" s="26">
        <v>2</v>
      </c>
      <c r="J24" s="18">
        <f>IF(H24&gt;I24,1,ROUND(H24/I24,3))</f>
        <v>1</v>
      </c>
      <c r="K24" s="18">
        <f>IF(I24&gt;H24,1,ROUND(I24/H24,3))</f>
        <v>0.66700000000000004</v>
      </c>
      <c r="L24" s="26">
        <v>3</v>
      </c>
      <c r="M24" s="26">
        <v>2</v>
      </c>
      <c r="N24" s="18">
        <f>IF(L24&gt;M24,1,ROUND(L24/M24,3))</f>
        <v>1</v>
      </c>
      <c r="O24" s="18">
        <f>IF(M24&gt;L24,1,ROUND(M24/L24,3))</f>
        <v>0.66700000000000004</v>
      </c>
      <c r="Q24" s="20" t="s">
        <v>148</v>
      </c>
      <c r="R24" s="20">
        <f>ROUND(AVERAGE(F30,J30,N30),3)</f>
        <v>1</v>
      </c>
      <c r="S24" s="20">
        <f>ROUND(AVERAGE(G30,K30,O30),3)</f>
        <v>0.38500000000000001</v>
      </c>
    </row>
    <row r="25" spans="1:19" ht="12.75" customHeight="1" x14ac:dyDescent="0.35">
      <c r="C25" s="38" t="s">
        <v>136</v>
      </c>
      <c r="D25" s="39">
        <v>1</v>
      </c>
      <c r="E25" s="39">
        <v>1</v>
      </c>
      <c r="F25" s="40"/>
      <c r="G25" s="40"/>
      <c r="H25" s="39">
        <v>1</v>
      </c>
      <c r="I25" s="39">
        <v>1</v>
      </c>
      <c r="J25" s="40"/>
      <c r="K25" s="40"/>
      <c r="L25" s="39">
        <v>1</v>
      </c>
      <c r="M25" s="39">
        <v>1</v>
      </c>
      <c r="N25" s="40"/>
      <c r="O25" s="40"/>
      <c r="Q25" s="27" t="s">
        <v>137</v>
      </c>
      <c r="R25" s="41">
        <f>ROUND(AVERAGE(F33,J33,N33),3)</f>
        <v>0.89700000000000002</v>
      </c>
      <c r="S25" s="41">
        <f>ROUND(AVERAGE(G33,K33,O33),3)</f>
        <v>8.8999999999999996E-2</v>
      </c>
    </row>
    <row r="26" spans="1:19" ht="12.75" customHeight="1" x14ac:dyDescent="0.35">
      <c r="C26" s="38" t="s">
        <v>138</v>
      </c>
      <c r="D26" s="39">
        <v>0</v>
      </c>
      <c r="E26" s="39">
        <v>0</v>
      </c>
      <c r="F26" s="40"/>
      <c r="G26" s="40"/>
      <c r="H26" s="39">
        <v>1</v>
      </c>
      <c r="I26" s="39">
        <v>1</v>
      </c>
      <c r="J26" s="40"/>
      <c r="K26" s="40"/>
      <c r="L26" s="39">
        <v>1</v>
      </c>
      <c r="M26" s="39">
        <v>1</v>
      </c>
      <c r="N26" s="40"/>
      <c r="O26" s="40"/>
      <c r="R26" s="20" t="s">
        <v>139</v>
      </c>
      <c r="S26" s="20" t="s">
        <v>139</v>
      </c>
    </row>
    <row r="27" spans="1:19" ht="12.75" customHeight="1" x14ac:dyDescent="0.35">
      <c r="C27" s="38" t="s">
        <v>140</v>
      </c>
      <c r="D27" s="39">
        <v>0</v>
      </c>
      <c r="E27" s="39">
        <v>0</v>
      </c>
      <c r="F27" s="40"/>
      <c r="G27" s="40"/>
      <c r="H27" s="39">
        <v>0</v>
      </c>
      <c r="I27" s="39">
        <v>0</v>
      </c>
      <c r="J27" s="40"/>
      <c r="K27" s="40"/>
      <c r="L27" s="39">
        <v>0</v>
      </c>
      <c r="M27" s="39">
        <v>0</v>
      </c>
      <c r="N27" s="40"/>
      <c r="O27" s="40"/>
      <c r="R27" s="42" t="s">
        <v>105</v>
      </c>
      <c r="S27" s="42" t="s">
        <v>106</v>
      </c>
    </row>
    <row r="28" spans="1:19" ht="12.75" customHeight="1" x14ac:dyDescent="0.35">
      <c r="C28" s="38" t="s">
        <v>141</v>
      </c>
      <c r="D28" s="39">
        <v>0</v>
      </c>
      <c r="E28" s="39">
        <v>0</v>
      </c>
      <c r="F28" s="40"/>
      <c r="G28" s="40"/>
      <c r="H28" s="39">
        <v>1</v>
      </c>
      <c r="I28" s="39">
        <v>0</v>
      </c>
      <c r="J28" s="40"/>
      <c r="K28" s="40"/>
      <c r="L28" s="39">
        <v>1</v>
      </c>
      <c r="M28" s="39">
        <v>0</v>
      </c>
      <c r="N28" s="40"/>
      <c r="O28" s="40"/>
    </row>
    <row r="29" spans="1:19" ht="12.75" customHeight="1" x14ac:dyDescent="0.35"/>
    <row r="30" spans="1:19" ht="12.75" customHeight="1" x14ac:dyDescent="0.35">
      <c r="B30" s="43" t="s">
        <v>146</v>
      </c>
      <c r="F30" s="29">
        <f>ROUND(AVERAGE(F31:F31),3)</f>
        <v>1</v>
      </c>
      <c r="G30" s="29">
        <f>ROUND(AVERAGE(G31:G31),3)</f>
        <v>0.42099999999999999</v>
      </c>
      <c r="J30" s="29">
        <f>ROUND(AVERAGE(J31:J31),3)</f>
        <v>1</v>
      </c>
      <c r="K30" s="29">
        <f>ROUND(AVERAGE(K31:K31),3)</f>
        <v>0.40899999999999997</v>
      </c>
      <c r="N30" s="29">
        <f>ROUND(AVERAGE(N31:N31),3)</f>
        <v>1</v>
      </c>
      <c r="O30" s="29">
        <f>ROUND(AVERAGE(O31:O31),3)</f>
        <v>0.32600000000000001</v>
      </c>
    </row>
    <row r="31" spans="1:19" s="45" customFormat="1" ht="12.75" customHeight="1" x14ac:dyDescent="0.35">
      <c r="A31" s="44"/>
      <c r="B31" s="15" t="s">
        <v>147</v>
      </c>
      <c r="C31" s="15"/>
      <c r="D31" s="32">
        <v>1002</v>
      </c>
      <c r="E31" s="32">
        <v>422</v>
      </c>
      <c r="F31" s="30">
        <f>IF(D31&gt;E31,1,ROUND(D31/E31,3))</f>
        <v>1</v>
      </c>
      <c r="G31" s="30">
        <f>IF(E31&gt;D31,1,ROUND(E31/D31,3))</f>
        <v>0.42099999999999999</v>
      </c>
      <c r="H31" s="32">
        <v>3992</v>
      </c>
      <c r="I31" s="32">
        <v>1633</v>
      </c>
      <c r="J31" s="30">
        <f>IF(H31&gt;I31,1,ROUND(H31/I31,3))</f>
        <v>1</v>
      </c>
      <c r="K31" s="30">
        <f>IF(I31&gt;H31,1,ROUND(I31/H31,3))</f>
        <v>0.40899999999999997</v>
      </c>
      <c r="L31" s="32">
        <v>23548</v>
      </c>
      <c r="M31" s="32">
        <v>7673</v>
      </c>
      <c r="N31" s="30">
        <f>IF(L31&gt;M31,1,ROUND(L31/M31,3))</f>
        <v>1</v>
      </c>
      <c r="O31" s="30">
        <f>IF(M31&gt;L31,1,ROUND(M31/L31,3))</f>
        <v>0.32600000000000001</v>
      </c>
    </row>
    <row r="32" spans="1:19" ht="16.5" customHeight="1" x14ac:dyDescent="0.35">
      <c r="R32" s="28"/>
    </row>
    <row r="33" spans="2:22" ht="14.25" customHeight="1" x14ac:dyDescent="0.35">
      <c r="B33" s="46" t="s">
        <v>116</v>
      </c>
      <c r="F33" s="46">
        <f>ROUND(F9*F13*F22*F30,3)</f>
        <v>0.91500000000000004</v>
      </c>
      <c r="G33" s="46">
        <f>ROUND(G9*G13*G22*G30,3)</f>
        <v>9.4E-2</v>
      </c>
      <c r="J33" s="46">
        <f>ROUND(J9*J13*J22*J30,3)</f>
        <v>0.88700000000000001</v>
      </c>
      <c r="K33" s="46">
        <f>ROUND(K9*K13*K22*K30,3)</f>
        <v>9.9000000000000005E-2</v>
      </c>
      <c r="N33" s="46">
        <f>ROUND(N9*N13*N22*N30,3)</f>
        <v>0.88800000000000001</v>
      </c>
      <c r="O33" s="46">
        <f>ROUND(O9*O13*O22*O30,3)</f>
        <v>7.2999999999999995E-2</v>
      </c>
    </row>
    <row r="34" spans="2:22" ht="12.75" customHeight="1" x14ac:dyDescent="0.35"/>
    <row r="35" spans="2:22" ht="12.75" customHeight="1" x14ac:dyDescent="0.35"/>
    <row r="36" spans="2:22" ht="12.75" customHeight="1" x14ac:dyDescent="0.35"/>
    <row r="37" spans="2:22" ht="12.75" customHeight="1" x14ac:dyDescent="0.35"/>
    <row r="38" spans="2:22" ht="12.75" customHeight="1" x14ac:dyDescent="0.35"/>
    <row r="39" spans="2:22" ht="12.75" customHeight="1" x14ac:dyDescent="0.35">
      <c r="B39" s="47" t="s">
        <v>142</v>
      </c>
    </row>
    <row r="40" spans="2:22" ht="12.75" customHeight="1" x14ac:dyDescent="0.35">
      <c r="B40" s="48" t="s">
        <v>109</v>
      </c>
      <c r="C40" s="26">
        <v>1991</v>
      </c>
      <c r="D40" s="26" t="s">
        <v>143</v>
      </c>
      <c r="L40" s="33"/>
      <c r="M40" s="33"/>
      <c r="N40" s="33"/>
      <c r="O40" s="33"/>
      <c r="P40" s="33"/>
      <c r="Q40" s="25" t="s">
        <v>92</v>
      </c>
    </row>
    <row r="41" spans="2:22" ht="12.75" customHeight="1" x14ac:dyDescent="0.35">
      <c r="B41" s="48" t="s">
        <v>110</v>
      </c>
      <c r="C41" s="26">
        <v>2001</v>
      </c>
      <c r="D41" s="26" t="s">
        <v>144</v>
      </c>
      <c r="L41" s="33"/>
      <c r="M41" s="33"/>
      <c r="N41" s="33"/>
      <c r="O41" s="33"/>
      <c r="P41" s="33"/>
      <c r="R41" s="20" t="s">
        <v>153</v>
      </c>
    </row>
    <row r="42" spans="2:22" ht="12.75" customHeight="1" x14ac:dyDescent="0.35">
      <c r="B42" s="48" t="s">
        <v>121</v>
      </c>
      <c r="C42" s="26">
        <v>2015</v>
      </c>
      <c r="D42" s="26" t="s">
        <v>145</v>
      </c>
      <c r="L42" s="33"/>
      <c r="M42" s="33"/>
      <c r="N42" s="33"/>
      <c r="O42" s="33"/>
      <c r="P42" s="33"/>
      <c r="R42" s="20" t="s">
        <v>62</v>
      </c>
      <c r="S42" s="20" t="s">
        <v>64</v>
      </c>
    </row>
    <row r="43" spans="2:22" ht="12.75" customHeight="1" x14ac:dyDescent="0.35">
      <c r="B43" s="28"/>
      <c r="L43" s="33"/>
      <c r="M43" s="176"/>
      <c r="N43" s="176"/>
      <c r="O43" s="176"/>
      <c r="P43" s="33"/>
      <c r="Q43" s="20" t="s">
        <v>62</v>
      </c>
      <c r="R43" s="20">
        <v>0</v>
      </c>
      <c r="S43" s="49">
        <v>0.876</v>
      </c>
      <c r="U43" s="17" t="s">
        <v>155</v>
      </c>
      <c r="V43" s="18" t="s">
        <v>171</v>
      </c>
    </row>
    <row r="44" spans="2:22" ht="16.5" customHeight="1" x14ac:dyDescent="0.35">
      <c r="L44" s="33"/>
      <c r="M44" s="173"/>
      <c r="N44" s="174"/>
      <c r="O44" s="174"/>
      <c r="P44" s="50"/>
      <c r="Q44" s="20" t="s">
        <v>64</v>
      </c>
      <c r="R44" s="20">
        <v>0.876</v>
      </c>
      <c r="S44" s="20">
        <v>0</v>
      </c>
    </row>
    <row r="45" spans="2:22" ht="18" customHeight="1" x14ac:dyDescent="0.35">
      <c r="L45" s="33"/>
      <c r="M45" s="173"/>
      <c r="N45" s="51"/>
      <c r="O45" s="51"/>
      <c r="P45" s="50"/>
      <c r="Q45" s="20" t="s">
        <v>154</v>
      </c>
    </row>
    <row r="46" spans="2:22" ht="16.5" customHeight="1" x14ac:dyDescent="0.35">
      <c r="L46" s="33"/>
      <c r="M46" s="52"/>
      <c r="N46" s="53"/>
      <c r="O46" s="53"/>
      <c r="P46" s="50"/>
      <c r="Q46" s="33"/>
      <c r="R46" s="33"/>
      <c r="S46" s="33"/>
    </row>
    <row r="47" spans="2:22" ht="31.5" customHeight="1" x14ac:dyDescent="0.35">
      <c r="B47" s="19"/>
      <c r="C47" s="19"/>
      <c r="D47" s="19"/>
      <c r="L47" s="33"/>
      <c r="M47" s="52"/>
      <c r="N47" s="53"/>
      <c r="O47" s="53"/>
      <c r="P47" s="50"/>
      <c r="Q47" s="33"/>
      <c r="R47" s="33"/>
      <c r="S47" s="33"/>
    </row>
    <row r="48" spans="2:22" ht="16.5" customHeight="1" x14ac:dyDescent="0.35">
      <c r="B48" s="38"/>
      <c r="C48" s="19"/>
      <c r="D48" s="19"/>
      <c r="L48" s="33"/>
      <c r="M48" s="173"/>
      <c r="N48" s="173"/>
      <c r="O48" s="173"/>
      <c r="P48" s="50"/>
      <c r="Q48" s="33"/>
      <c r="R48" s="33"/>
      <c r="S48" s="33"/>
    </row>
    <row r="49" spans="2:19" ht="16.5" customHeight="1" x14ac:dyDescent="0.35">
      <c r="B49" s="19"/>
      <c r="C49" s="19"/>
      <c r="D49" s="19"/>
      <c r="L49" s="33"/>
      <c r="M49" s="50"/>
      <c r="N49" s="50"/>
      <c r="O49" s="50"/>
      <c r="P49" s="33"/>
      <c r="Q49" s="33"/>
      <c r="R49" s="33"/>
      <c r="S49" s="33"/>
    </row>
    <row r="50" spans="2:19" ht="12.75" customHeight="1" x14ac:dyDescent="0.35">
      <c r="B50" s="33"/>
      <c r="C50" s="19"/>
      <c r="D50" s="19"/>
      <c r="L50" s="33"/>
      <c r="M50" s="50"/>
      <c r="N50" s="50"/>
      <c r="O50" s="50"/>
      <c r="P50" s="50"/>
      <c r="Q50" s="33"/>
      <c r="R50" s="50"/>
      <c r="S50" s="33"/>
    </row>
    <row r="51" spans="2:19" ht="12.75" customHeight="1" x14ac:dyDescent="0.35">
      <c r="B51" s="33"/>
      <c r="C51" s="19"/>
      <c r="D51" s="19"/>
      <c r="L51" s="33"/>
      <c r="M51" s="50"/>
      <c r="N51" s="50"/>
      <c r="O51" s="50"/>
      <c r="P51" s="50"/>
      <c r="Q51" s="33"/>
      <c r="R51" s="33"/>
      <c r="S51" s="33"/>
    </row>
    <row r="52" spans="2:19" ht="12.75" customHeight="1" x14ac:dyDescent="0.35">
      <c r="B52" s="19"/>
      <c r="C52" s="19"/>
      <c r="D52" s="19"/>
      <c r="L52" s="33"/>
      <c r="M52" s="50"/>
      <c r="N52" s="50"/>
      <c r="O52" s="50"/>
      <c r="P52" s="50"/>
      <c r="Q52" s="33"/>
      <c r="R52" s="33"/>
      <c r="S52" s="33"/>
    </row>
    <row r="53" spans="2:19" ht="12.75" customHeight="1" x14ac:dyDescent="0.35">
      <c r="B53" s="19"/>
      <c r="C53" s="19"/>
      <c r="D53" s="19"/>
      <c r="L53" s="33"/>
      <c r="M53" s="50"/>
      <c r="N53" s="50"/>
      <c r="O53" s="50"/>
      <c r="P53" s="50"/>
      <c r="Q53" s="33"/>
      <c r="R53" s="33"/>
      <c r="S53" s="33"/>
    </row>
    <row r="54" spans="2:19" ht="12.75" customHeight="1" x14ac:dyDescent="0.35">
      <c r="B54" s="54"/>
      <c r="C54" s="54"/>
      <c r="D54" s="19"/>
      <c r="L54" s="33"/>
      <c r="M54" s="50"/>
      <c r="N54" s="50"/>
      <c r="O54" s="50"/>
      <c r="P54" s="50"/>
      <c r="Q54" s="33"/>
      <c r="R54" s="33"/>
      <c r="S54" s="33"/>
    </row>
    <row r="55" spans="2:19" ht="12.75" customHeight="1" x14ac:dyDescent="0.35">
      <c r="B55" s="33"/>
      <c r="C55" s="33"/>
      <c r="D55" s="19"/>
      <c r="L55" s="33"/>
      <c r="M55" s="33"/>
      <c r="N55" s="33"/>
      <c r="O55" s="33"/>
      <c r="P55" s="33"/>
      <c r="Q55" s="33"/>
      <c r="R55" s="33"/>
      <c r="S55" s="33"/>
    </row>
    <row r="56" spans="2:19" ht="12.75" customHeight="1" x14ac:dyDescent="0.35">
      <c r="B56" s="33"/>
      <c r="C56" s="33"/>
      <c r="D56" s="19"/>
      <c r="L56" s="33"/>
      <c r="M56" s="33"/>
      <c r="N56" s="33"/>
      <c r="O56" s="33"/>
      <c r="P56" s="33"/>
      <c r="Q56" s="33"/>
      <c r="R56" s="33"/>
      <c r="S56" s="33"/>
    </row>
    <row r="57" spans="2:19" ht="12.75" customHeight="1" x14ac:dyDescent="0.35">
      <c r="B57" s="33"/>
      <c r="C57" s="33"/>
      <c r="D57" s="19"/>
    </row>
    <row r="58" spans="2:19" x14ac:dyDescent="0.35">
      <c r="B58" s="19"/>
      <c r="C58" s="19"/>
      <c r="D58" s="19"/>
    </row>
    <row r="59" spans="2:19" x14ac:dyDescent="0.35">
      <c r="B59" s="19"/>
      <c r="C59" s="19"/>
      <c r="D59" s="19"/>
    </row>
  </sheetData>
  <mergeCells count="16">
    <mergeCell ref="N4:O4"/>
    <mergeCell ref="D6:G6"/>
    <mergeCell ref="H6:K6"/>
    <mergeCell ref="L6:O6"/>
    <mergeCell ref="D4:E4"/>
    <mergeCell ref="F4:G4"/>
    <mergeCell ref="H4:I4"/>
    <mergeCell ref="J4:K4"/>
    <mergeCell ref="L4:M4"/>
    <mergeCell ref="M44:M45"/>
    <mergeCell ref="N44:O44"/>
    <mergeCell ref="M48:O48"/>
    <mergeCell ref="D7:G7"/>
    <mergeCell ref="H7:K7"/>
    <mergeCell ref="L7:O7"/>
    <mergeCell ref="M43:O43"/>
  </mergeCells>
  <pageMargins left="0.7" right="0.7" top="0.75" bottom="0.75" header="0.51180555555555496" footer="0.51180555555555496"/>
  <pageSetup paperSize="9" firstPageNumber="0" orientation="portrait" horizontalDpi="0" verticalDpi="0"/>
  <drawing r:id="rId1"/>
</worksheet>
</file>

<file path=docProps/app.xml><?xml version="1.0" encoding="utf-8"?>
<Properties xmlns="http://schemas.openxmlformats.org/officeDocument/2006/extended-properties" xmlns:vt="http://schemas.openxmlformats.org/officeDocument/2006/docPropsVTypes">
  <TotalTime>56</TotalTime>
  <Application>Microsoft Excel</Application>
  <DocSecurity>0</DocSecurity>
  <ScaleCrop>false</ScaleCrop>
  <HeadingPairs>
    <vt:vector size="4" baseType="variant">
      <vt:variant>
        <vt:lpstr>Arkusze</vt:lpstr>
      </vt:variant>
      <vt:variant>
        <vt:i4>7</vt:i4>
      </vt:variant>
      <vt:variant>
        <vt:lpstr>Zakresy nazwane</vt:lpstr>
      </vt:variant>
      <vt:variant>
        <vt:i4>17</vt:i4>
      </vt:variant>
    </vt:vector>
  </HeadingPairs>
  <TitlesOfParts>
    <vt:vector size="24" baseType="lpstr">
      <vt:lpstr>Front page</vt:lpstr>
      <vt:lpstr>H2&amp;3 MAIN</vt:lpstr>
      <vt:lpstr>H2 data input</vt:lpstr>
      <vt:lpstr>strat goals</vt:lpstr>
      <vt:lpstr>issues</vt:lpstr>
      <vt:lpstr>H3 data input</vt:lpstr>
      <vt:lpstr>PIPR</vt:lpstr>
      <vt:lpstr>'H2 data input'!__DdeLink__4018_17802434021</vt:lpstr>
      <vt:lpstr>'H2 data input'!__DdeLink__4018_178024340211</vt:lpstr>
      <vt:lpstr>'H2 data input'!__DdeLink__4018_178024340212</vt:lpstr>
      <vt:lpstr>'H2 data input'!__DdeLink__4018_178024340213</vt:lpstr>
      <vt:lpstr>'H2 data input'!__DdeLink__4018_1780243402131</vt:lpstr>
      <vt:lpstr>'H2 data input'!__DdeLink__4018_17802434021311</vt:lpstr>
      <vt:lpstr>'H2 data input'!__DdeLink__4018_17802434022</vt:lpstr>
      <vt:lpstr>'H2 data input'!__DdeLink__4018_178024340221</vt:lpstr>
      <vt:lpstr>'H2 data input'!__DdeLink__4018_1780243402211</vt:lpstr>
      <vt:lpstr>'H2 data input'!__DdeLink__4531_21444129621</vt:lpstr>
      <vt:lpstr>'H2 data input'!__DdeLink__4531_214441296211</vt:lpstr>
      <vt:lpstr>'H2 data input'!__DdeLink__4531_2144412962111</vt:lpstr>
      <vt:lpstr>'H2 data input'!__DdeLink__4531_21444129621111</vt:lpstr>
      <vt:lpstr>'H2 data input'!__DdeLink__4531_214441296211111</vt:lpstr>
      <vt:lpstr>'H2 data input'!__DdeLink__4531_2144412962111111</vt:lpstr>
      <vt:lpstr>'H2 data input'!__DdeLink__4531_21444129622</vt:lpstr>
      <vt:lpstr>'H2 data input'!__DdeLink__4531_21444129623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Karolina</dc:creator>
  <cp:lastModifiedBy>Lucyna Czechowska</cp:lastModifiedBy>
  <cp:revision>6</cp:revision>
  <dcterms:created xsi:type="dcterms:W3CDTF">2017-01-27T14:41:57Z</dcterms:created>
  <dcterms:modified xsi:type="dcterms:W3CDTF">2019-02-22T12:31:34Z</dcterms:modified>
  <dc:language>pl-PL</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